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Лист1!$A$1:$H$162</definedName>
  </definedNames>
  <calcPr calcId="145621"/>
</workbook>
</file>

<file path=xl/calcChain.xml><?xml version="1.0" encoding="utf-8"?>
<calcChain xmlns="http://schemas.openxmlformats.org/spreadsheetml/2006/main">
  <c r="C130" i="1" l="1"/>
  <c r="C129" i="1" s="1"/>
  <c r="D130" i="1"/>
  <c r="E130" i="1"/>
  <c r="F130" i="1"/>
  <c r="G130" i="1"/>
  <c r="H130" i="1"/>
  <c r="B130" i="1"/>
  <c r="B129" i="1" s="1"/>
  <c r="D129" i="1"/>
  <c r="H129" i="1"/>
  <c r="F162" i="1"/>
  <c r="F161" i="1" s="1"/>
  <c r="F160" i="1" s="1"/>
  <c r="F159" i="1"/>
  <c r="F155" i="1"/>
  <c r="F151" i="1"/>
  <c r="F149" i="1"/>
  <c r="F148" i="1" s="1"/>
  <c r="F147" i="1" s="1"/>
  <c r="F146" i="1"/>
  <c r="F141" i="1"/>
  <c r="F138" i="1"/>
  <c r="F135" i="1"/>
  <c r="F131" i="1"/>
  <c r="F115" i="1"/>
  <c r="F108" i="1"/>
  <c r="F105" i="1"/>
  <c r="F103" i="1"/>
  <c r="F100" i="1"/>
  <c r="F98" i="1"/>
  <c r="F97" i="1" s="1"/>
  <c r="F93" i="1"/>
  <c r="F91" i="1"/>
  <c r="F89" i="1"/>
  <c r="F85" i="1"/>
  <c r="F71" i="1"/>
  <c r="F68" i="1"/>
  <c r="F65" i="1"/>
  <c r="F62" i="1"/>
  <c r="F60" i="1"/>
  <c r="F58" i="1"/>
  <c r="F51" i="1"/>
  <c r="F47" i="1"/>
  <c r="F46" i="1" s="1"/>
  <c r="F43" i="1"/>
  <c r="F34" i="1"/>
  <c r="F20" i="1"/>
  <c r="F11" i="1"/>
  <c r="F156" i="1"/>
  <c r="F157" i="1"/>
  <c r="F152" i="1"/>
  <c r="F150" i="1" s="1"/>
  <c r="F142" i="1"/>
  <c r="F143" i="1"/>
  <c r="F139" i="1"/>
  <c r="F132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09" i="1"/>
  <c r="F110" i="1"/>
  <c r="F111" i="1"/>
  <c r="F112" i="1"/>
  <c r="F107" i="1" s="1"/>
  <c r="F106" i="1" s="1"/>
  <c r="F101" i="1"/>
  <c r="F94" i="1"/>
  <c r="F95" i="1"/>
  <c r="F86" i="1"/>
  <c r="F84" i="1" s="1"/>
  <c r="F87" i="1"/>
  <c r="F72" i="1"/>
  <c r="F73" i="1"/>
  <c r="F74" i="1"/>
  <c r="F75" i="1"/>
  <c r="F76" i="1"/>
  <c r="F77" i="1"/>
  <c r="F78" i="1"/>
  <c r="F79" i="1"/>
  <c r="F80" i="1"/>
  <c r="F81" i="1"/>
  <c r="F82" i="1"/>
  <c r="F66" i="1"/>
  <c r="F63" i="1"/>
  <c r="F52" i="1"/>
  <c r="F53" i="1"/>
  <c r="F50" i="1" s="1"/>
  <c r="F54" i="1"/>
  <c r="F55" i="1"/>
  <c r="F56" i="1"/>
  <c r="F48" i="1"/>
  <c r="F44" i="1"/>
  <c r="F45" i="1"/>
  <c r="F36" i="1"/>
  <c r="F35" i="1"/>
  <c r="F33" i="1" s="1"/>
  <c r="F37" i="1"/>
  <c r="F38" i="1"/>
  <c r="F39" i="1"/>
  <c r="F40" i="1"/>
  <c r="F21" i="1"/>
  <c r="F22" i="1"/>
  <c r="F23" i="1"/>
  <c r="F24" i="1"/>
  <c r="F25" i="1"/>
  <c r="F26" i="1"/>
  <c r="F27" i="1"/>
  <c r="F28" i="1"/>
  <c r="F29" i="1"/>
  <c r="F30" i="1"/>
  <c r="F31" i="1"/>
  <c r="F32" i="1"/>
  <c r="F12" i="1"/>
  <c r="F13" i="1"/>
  <c r="F14" i="1"/>
  <c r="F15" i="1"/>
  <c r="F16" i="1"/>
  <c r="F17" i="1"/>
  <c r="F18" i="1"/>
  <c r="E162" i="1"/>
  <c r="E161" i="1" s="1"/>
  <c r="E160" i="1" s="1"/>
  <c r="E159" i="1"/>
  <c r="E156" i="1"/>
  <c r="E157" i="1"/>
  <c r="E155" i="1"/>
  <c r="E154" i="1" s="1"/>
  <c r="E152" i="1"/>
  <c r="E150" i="1" s="1"/>
  <c r="E151" i="1"/>
  <c r="E149" i="1"/>
  <c r="E146" i="1"/>
  <c r="E145" i="1" s="1"/>
  <c r="E144" i="1" s="1"/>
  <c r="E142" i="1"/>
  <c r="E140" i="1" s="1"/>
  <c r="E143" i="1"/>
  <c r="E141" i="1"/>
  <c r="E139" i="1"/>
  <c r="E138" i="1"/>
  <c r="E135" i="1"/>
  <c r="E132" i="1"/>
  <c r="E131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15" i="1"/>
  <c r="E109" i="1"/>
  <c r="E110" i="1"/>
  <c r="E111" i="1"/>
  <c r="E112" i="1"/>
  <c r="E108" i="1"/>
  <c r="E105" i="1"/>
  <c r="E103" i="1"/>
  <c r="E102" i="1" s="1"/>
  <c r="E101" i="1"/>
  <c r="E99" i="1" s="1"/>
  <c r="E100" i="1"/>
  <c r="E98" i="1"/>
  <c r="E97" i="1" s="1"/>
  <c r="E94" i="1"/>
  <c r="E95" i="1"/>
  <c r="E93" i="1"/>
  <c r="E91" i="1"/>
  <c r="E90" i="1" s="1"/>
  <c r="E89" i="1"/>
  <c r="E86" i="1"/>
  <c r="E87" i="1"/>
  <c r="E85" i="1"/>
  <c r="E72" i="1"/>
  <c r="E73" i="1"/>
  <c r="E74" i="1"/>
  <c r="E75" i="1"/>
  <c r="E76" i="1"/>
  <c r="E77" i="1"/>
  <c r="E78" i="1"/>
  <c r="E79" i="1"/>
  <c r="E80" i="1"/>
  <c r="E81" i="1"/>
  <c r="E82" i="1"/>
  <c r="E71" i="1"/>
  <c r="E70" i="1" s="1"/>
  <c r="E69" i="1" s="1"/>
  <c r="E68" i="1"/>
  <c r="E67" i="1" s="1"/>
  <c r="E66" i="1"/>
  <c r="E64" i="1" s="1"/>
  <c r="E65" i="1"/>
  <c r="E63" i="1"/>
  <c r="E62" i="1"/>
  <c r="E61" i="1" s="1"/>
  <c r="E60" i="1"/>
  <c r="E58" i="1"/>
  <c r="E57" i="1" s="1"/>
  <c r="E52" i="1"/>
  <c r="E50" i="1" s="1"/>
  <c r="E53" i="1"/>
  <c r="E54" i="1"/>
  <c r="E55" i="1"/>
  <c r="E56" i="1"/>
  <c r="E51" i="1"/>
  <c r="E48" i="1"/>
  <c r="E47" i="1"/>
  <c r="E44" i="1"/>
  <c r="E45" i="1"/>
  <c r="E43" i="1"/>
  <c r="E35" i="1"/>
  <c r="E36" i="1"/>
  <c r="E37" i="1"/>
  <c r="E38" i="1"/>
  <c r="E39" i="1"/>
  <c r="E40" i="1"/>
  <c r="E34" i="1"/>
  <c r="E21" i="1"/>
  <c r="E22" i="1"/>
  <c r="E23" i="1"/>
  <c r="E24" i="1"/>
  <c r="E25" i="1"/>
  <c r="E26" i="1"/>
  <c r="E27" i="1"/>
  <c r="E28" i="1"/>
  <c r="E29" i="1"/>
  <c r="E30" i="1"/>
  <c r="E31" i="1"/>
  <c r="E32" i="1"/>
  <c r="E20" i="1"/>
  <c r="E15" i="1"/>
  <c r="E16" i="1"/>
  <c r="E17" i="1"/>
  <c r="E18" i="1"/>
  <c r="E12" i="1"/>
  <c r="E13" i="1"/>
  <c r="E9" i="1" s="1"/>
  <c r="E14" i="1"/>
  <c r="E11" i="1"/>
  <c r="B160" i="1"/>
  <c r="C161" i="1"/>
  <c r="C160" i="1" s="1"/>
  <c r="D161" i="1"/>
  <c r="D160" i="1" s="1"/>
  <c r="G161" i="1"/>
  <c r="G160" i="1" s="1"/>
  <c r="H161" i="1"/>
  <c r="H160" i="1" s="1"/>
  <c r="B161" i="1"/>
  <c r="C158" i="1"/>
  <c r="D158" i="1"/>
  <c r="D153" i="1" s="1"/>
  <c r="E158" i="1"/>
  <c r="F158" i="1"/>
  <c r="G158" i="1"/>
  <c r="H158" i="1"/>
  <c r="C154" i="1"/>
  <c r="C153" i="1" s="1"/>
  <c r="D154" i="1"/>
  <c r="F154" i="1"/>
  <c r="F153" i="1" s="1"/>
  <c r="G154" i="1"/>
  <c r="G153" i="1" s="1"/>
  <c r="H154" i="1"/>
  <c r="C150" i="1"/>
  <c r="D150" i="1"/>
  <c r="G150" i="1"/>
  <c r="G147" i="1" s="1"/>
  <c r="H150" i="1"/>
  <c r="C148" i="1"/>
  <c r="D148" i="1"/>
  <c r="D147" i="1" s="1"/>
  <c r="E148" i="1"/>
  <c r="G148" i="1"/>
  <c r="H148" i="1"/>
  <c r="C147" i="1"/>
  <c r="C145" i="1"/>
  <c r="C144" i="1" s="1"/>
  <c r="D145" i="1"/>
  <c r="D144" i="1" s="1"/>
  <c r="F145" i="1"/>
  <c r="F144" i="1" s="1"/>
  <c r="G145" i="1"/>
  <c r="G144" i="1" s="1"/>
  <c r="H145" i="1"/>
  <c r="H144" i="1"/>
  <c r="C140" i="1"/>
  <c r="D140" i="1"/>
  <c r="F140" i="1"/>
  <c r="G140" i="1"/>
  <c r="H140" i="1"/>
  <c r="C137" i="1"/>
  <c r="D137" i="1"/>
  <c r="G137" i="1"/>
  <c r="G136" i="1" s="1"/>
  <c r="H137" i="1"/>
  <c r="H136" i="1" s="1"/>
  <c r="C136" i="1"/>
  <c r="C134" i="1"/>
  <c r="D134" i="1"/>
  <c r="D133" i="1" s="1"/>
  <c r="E134" i="1"/>
  <c r="E133" i="1" s="1"/>
  <c r="F134" i="1"/>
  <c r="F133" i="1" s="1"/>
  <c r="G134" i="1"/>
  <c r="G133" i="1" s="1"/>
  <c r="H134" i="1"/>
  <c r="H133" i="1" s="1"/>
  <c r="C133" i="1"/>
  <c r="G129" i="1"/>
  <c r="C114" i="1"/>
  <c r="C113" i="1" s="1"/>
  <c r="D114" i="1"/>
  <c r="D113" i="1" s="1"/>
  <c r="G114" i="1"/>
  <c r="G113" i="1" s="1"/>
  <c r="H114" i="1"/>
  <c r="H113" i="1" s="1"/>
  <c r="D107" i="1"/>
  <c r="D106" i="1" s="1"/>
  <c r="C107" i="1"/>
  <c r="G107" i="1"/>
  <c r="G106" i="1" s="1"/>
  <c r="H107" i="1"/>
  <c r="H106" i="1" s="1"/>
  <c r="C106" i="1"/>
  <c r="C104" i="1"/>
  <c r="D104" i="1"/>
  <c r="E104" i="1"/>
  <c r="F104" i="1"/>
  <c r="G104" i="1"/>
  <c r="H104" i="1"/>
  <c r="C102" i="1"/>
  <c r="D102" i="1"/>
  <c r="F102" i="1"/>
  <c r="G102" i="1"/>
  <c r="H102" i="1"/>
  <c r="C99" i="1"/>
  <c r="D99" i="1"/>
  <c r="F99" i="1"/>
  <c r="G99" i="1"/>
  <c r="H99" i="1"/>
  <c r="C97" i="1"/>
  <c r="D97" i="1"/>
  <c r="D96" i="1" s="1"/>
  <c r="G97" i="1"/>
  <c r="H97" i="1"/>
  <c r="C92" i="1"/>
  <c r="D92" i="1"/>
  <c r="E92" i="1"/>
  <c r="F92" i="1"/>
  <c r="G92" i="1"/>
  <c r="H92" i="1"/>
  <c r="C90" i="1"/>
  <c r="D90" i="1"/>
  <c r="F90" i="1"/>
  <c r="G90" i="1"/>
  <c r="H90" i="1"/>
  <c r="C88" i="1"/>
  <c r="D88" i="1"/>
  <c r="E88" i="1"/>
  <c r="F88" i="1"/>
  <c r="G88" i="1"/>
  <c r="H88" i="1"/>
  <c r="C84" i="1"/>
  <c r="C83" i="1" s="1"/>
  <c r="D84" i="1"/>
  <c r="G84" i="1"/>
  <c r="H84" i="1"/>
  <c r="C70" i="1"/>
  <c r="C69" i="1" s="1"/>
  <c r="D70" i="1"/>
  <c r="D69" i="1" s="1"/>
  <c r="G70" i="1"/>
  <c r="G69" i="1" s="1"/>
  <c r="H70" i="1"/>
  <c r="H69" i="1" s="1"/>
  <c r="C67" i="1"/>
  <c r="D67" i="1"/>
  <c r="F67" i="1"/>
  <c r="G67" i="1"/>
  <c r="H67" i="1"/>
  <c r="C64" i="1"/>
  <c r="D64" i="1"/>
  <c r="F64" i="1"/>
  <c r="G64" i="1"/>
  <c r="H64" i="1"/>
  <c r="B64" i="1"/>
  <c r="C61" i="1"/>
  <c r="D61" i="1"/>
  <c r="G61" i="1"/>
  <c r="H61" i="1"/>
  <c r="C59" i="1"/>
  <c r="D59" i="1"/>
  <c r="E59" i="1"/>
  <c r="F59" i="1"/>
  <c r="G59" i="1"/>
  <c r="H59" i="1"/>
  <c r="B59" i="1"/>
  <c r="C57" i="1"/>
  <c r="D57" i="1"/>
  <c r="F57" i="1"/>
  <c r="G57" i="1"/>
  <c r="H57" i="1"/>
  <c r="B57" i="1"/>
  <c r="C50" i="1"/>
  <c r="D50" i="1"/>
  <c r="G50" i="1"/>
  <c r="H50" i="1"/>
  <c r="C46" i="1"/>
  <c r="D46" i="1"/>
  <c r="E46" i="1"/>
  <c r="G46" i="1"/>
  <c r="H46" i="1"/>
  <c r="B46" i="1"/>
  <c r="C42" i="1"/>
  <c r="C41" i="1" s="1"/>
  <c r="D42" i="1"/>
  <c r="D41" i="1" s="1"/>
  <c r="G42" i="1"/>
  <c r="H42" i="1"/>
  <c r="C33" i="1"/>
  <c r="D33" i="1"/>
  <c r="E33" i="1"/>
  <c r="G33" i="1"/>
  <c r="H33" i="1"/>
  <c r="C19" i="1"/>
  <c r="D19" i="1"/>
  <c r="G19" i="1"/>
  <c r="H19" i="1"/>
  <c r="C9" i="1"/>
  <c r="D9" i="1"/>
  <c r="G9" i="1"/>
  <c r="H9" i="1"/>
  <c r="C8" i="1"/>
  <c r="B158" i="1"/>
  <c r="B153" i="1" s="1"/>
  <c r="B154" i="1"/>
  <c r="B150" i="1"/>
  <c r="B148" i="1"/>
  <c r="B144" i="1"/>
  <c r="B145" i="1"/>
  <c r="B140" i="1"/>
  <c r="B137" i="1"/>
  <c r="B136" i="1" s="1"/>
  <c r="B134" i="1"/>
  <c r="B133" i="1" s="1"/>
  <c r="B114" i="1"/>
  <c r="B113" i="1" s="1"/>
  <c r="B106" i="1"/>
  <c r="B107" i="1"/>
  <c r="B104" i="1"/>
  <c r="B102" i="1"/>
  <c r="B99" i="1"/>
  <c r="B97" i="1"/>
  <c r="B92" i="1"/>
  <c r="B90" i="1"/>
  <c r="B88" i="1"/>
  <c r="B84" i="1"/>
  <c r="B70" i="1"/>
  <c r="B69" i="1" s="1"/>
  <c r="B67" i="1"/>
  <c r="B61" i="1"/>
  <c r="B50" i="1"/>
  <c r="B42" i="1"/>
  <c r="B41" i="1" s="1"/>
  <c r="B33" i="1"/>
  <c r="B19" i="1"/>
  <c r="B9" i="1"/>
  <c r="H153" i="1" l="1"/>
  <c r="H147" i="1"/>
  <c r="B147" i="1"/>
  <c r="D83" i="1"/>
  <c r="C96" i="1"/>
  <c r="F114" i="1"/>
  <c r="F113" i="1" s="1"/>
  <c r="B83" i="1"/>
  <c r="F61" i="1"/>
  <c r="F137" i="1"/>
  <c r="B96" i="1"/>
  <c r="E137" i="1"/>
  <c r="H96" i="1"/>
  <c r="H83" i="1"/>
  <c r="G83" i="1"/>
  <c r="H41" i="1"/>
  <c r="G41" i="1"/>
  <c r="H8" i="1"/>
  <c r="E107" i="1"/>
  <c r="E106" i="1" s="1"/>
  <c r="F19" i="1"/>
  <c r="E84" i="1"/>
  <c r="F70" i="1"/>
  <c r="F69" i="1" s="1"/>
  <c r="E19" i="1"/>
  <c r="E8" i="1" s="1"/>
  <c r="F9" i="1"/>
  <c r="F8" i="1" s="1"/>
  <c r="F42" i="1"/>
  <c r="H49" i="1"/>
  <c r="F136" i="1"/>
  <c r="F129" i="1"/>
  <c r="F96" i="1"/>
  <c r="F83" i="1"/>
  <c r="F49" i="1"/>
  <c r="F41" i="1"/>
  <c r="E153" i="1"/>
  <c r="E147" i="1"/>
  <c r="E136" i="1"/>
  <c r="E129" i="1"/>
  <c r="E114" i="1"/>
  <c r="E113" i="1" s="1"/>
  <c r="E96" i="1"/>
  <c r="E83" i="1"/>
  <c r="E42" i="1"/>
  <c r="E41" i="1" s="1"/>
  <c r="D136" i="1"/>
  <c r="G96" i="1"/>
  <c r="D49" i="1"/>
  <c r="E49" i="1"/>
  <c r="G49" i="1"/>
  <c r="C49" i="1"/>
  <c r="C7" i="1" s="1"/>
  <c r="G8" i="1"/>
  <c r="D8" i="1"/>
  <c r="B49" i="1"/>
  <c r="B8" i="1"/>
  <c r="G7" i="1" l="1"/>
  <c r="H7" i="1"/>
  <c r="F7" i="1"/>
  <c r="E7" i="1"/>
  <c r="D7" i="1"/>
  <c r="B7" i="1"/>
</calcChain>
</file>

<file path=xl/sharedStrings.xml><?xml version="1.0" encoding="utf-8"?>
<sst xmlns="http://schemas.openxmlformats.org/spreadsheetml/2006/main" count="167" uniqueCount="145">
  <si>
    <t>Муниципальная программа "Нет наркотикам" на 2021 - 2027 годы</t>
  </si>
  <si>
    <t>Мероприятия муниципальной программы "Нет наркотикам" на 2021-2027 годы.</t>
  </si>
  <si>
    <t>Организация и проведение мероприятий, направленных на формирование негативного отношения к потреблению наркотиков</t>
  </si>
  <si>
    <t>Сведения о расходах бюджета Лесозаводского городского округа</t>
  </si>
  <si>
    <t>по муниципальным программам на</t>
  </si>
  <si>
    <t>2022 год и плановый период 2023 и 2024 годов</t>
  </si>
  <si>
    <t xml:space="preserve">   тыс. руб.</t>
  </si>
  <si>
    <t>2022 год (проект бюджета)</t>
  </si>
  <si>
    <t>Отклонение от исполнения отчетного (2020) финансового года</t>
  </si>
  <si>
    <t>Отклонение от ожидаемого исполнения текущего (2021) финансового года</t>
  </si>
  <si>
    <t>2023 год (проект бюджета)</t>
  </si>
  <si>
    <t>2024 год (проект бюджета)</t>
  </si>
  <si>
    <t>Муниципальные программы Лесозаводского городского округа - всего</t>
  </si>
  <si>
    <t>Муниципальная программа "Развитие образования Лесозаводского городского округа"</t>
  </si>
  <si>
    <t>Подпрограмма "Развитие системы дошкольного образования Лесозаводского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</si>
  <si>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</si>
  <si>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Субсидии бюджетами муниципальных образований Приморского края на капитальный ремонт зданий и благоустройство территорий муниципальных образовательных организаций, оказывающих услуги дошкольного образования</t>
  </si>
  <si>
    <t>Укрепление материально-технической базы муниципальных учреждений</t>
  </si>
  <si>
    <t>Субвенции  из вышестоящего бюджета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</si>
  <si>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из вышестоящего бюджета на компенсацию части родительской платы за содержание ребенка (присмотр и уход за ребёнком) в  образовательных организациях, реализующих основную общеобразовательную программу дошкольного образования</t>
  </si>
  <si>
    <t>Мероприятия по обеспечению безопасности муниципальных учреждений</t>
  </si>
  <si>
    <t>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средств местного бюджета</t>
  </si>
  <si>
    <t>Субвенции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</si>
  <si>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Подпрограмма "Развитие системы общего образования Лесозаводского городского округа"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</si>
  <si>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</si>
  <si>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из краевого бюджета на капитальный ремонт зданий муниципальных общеобразовательных учреждений</t>
  </si>
  <si>
    <t>Субсидии из вышестоящего бюджета на реализацию проектов инициативного бюджетирования по направлению "Твой проект"</t>
  </si>
  <si>
    <t>Субсидии на реализацию проектов инициативного бюджетирования по направлению "Твой проект" за счет средств местного бюджета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</si>
  <si>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</si>
  <si>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Субвенции из вышестоящего бюджета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</si>
  <si>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Субвенции бюджетам муниципальных образований Приморского края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</si>
  <si>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>Субсидии  на капитальный ремонт зданий муниципальных общеобразовательных учреждений за счет средств местного бюджета</t>
  </si>
  <si>
    <t>Субсидии из вышестоящего бюджета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</si>
  <si>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Подпрограмма "Развитие системы дополнительного образования, отдыха, оздоровления и занятости детей и подростков Лесозаводского городского округа"</t>
  </si>
  <si>
    <t>Субвенции из вышестоящего бюджета на организацию и обеспечение оздоровления детей Приморского края (за исключением организации отдыха детей в каникулярное время)</t>
  </si>
  <si>
    <t>Организация отдыха, оздоровления и занятости детей и подростков</t>
  </si>
  <si>
    <t>Обеспечение персонифицированного финансирования дополнительного образования детей</t>
  </si>
  <si>
    <t xml:space="preserve">Муниципальная программа "Энергосбережение и повышение энергетической эффективности в Лесозаводском городском округе" </t>
  </si>
  <si>
    <t>Подпрограмма "Повышение энергетической эффективности в Лесозаводском городском округе"</t>
  </si>
  <si>
    <t>Субсидии из вышестоящего бюджета на мероприятия по энергосбережению и повышению энергетической эффективности систем коммунальной инфраструктуры</t>
  </si>
  <si>
    <t>Капитальный ремонт тепловых сетей</t>
  </si>
  <si>
    <t>Мероприятия по энергосбережению и повышению энергетической эффективности систем коммунальной инфраструктуры за счет средств местного бюджета</t>
  </si>
  <si>
    <t>Подпрограмма "Развитие наружного освещения Лесозаводского городского округа "</t>
  </si>
  <si>
    <t>Уличное освещение</t>
  </si>
  <si>
    <t>Строительство и реконструкция и ремонт наружного освещения</t>
  </si>
  <si>
    <t xml:space="preserve">Муниципальная программа "Обеспечение доступными и качественными услугами жилищно-коммунального комплекса населения Лесозаводского городского округа" </t>
  </si>
  <si>
    <t>Подпрограмма "Обеспечение населения Лесозаводского городского округа чистой питьевой водой"</t>
  </si>
  <si>
    <t>Реконструкция, текущий и капитальный ремонт, строительство сетей, систем, сооружений централизованного водоснабжения</t>
  </si>
  <si>
    <t>Реконструкция, текущий и капитальный ремонт, строительство сетей, систем, сооружений децентрализованного водоснабжения</t>
  </si>
  <si>
    <t>Реконструкция, текущий и капитальный ремонт, строительство канализационной сети</t>
  </si>
  <si>
    <t>Субсидии на проектирование и (или) строительство, реконструкцию (модернизацию), капитальный ремонт объектов водопроводно-канализационного хозяйства за счет средств местного бюджета</t>
  </si>
  <si>
    <t>Подпрограмма "Капитальный ремонт жилищного фонда на территории Лесозаводского городского округа"</t>
  </si>
  <si>
    <t>Капитальный ремонт муниципального  жилого фонда</t>
  </si>
  <si>
    <t>Благоустройство</t>
  </si>
  <si>
    <t>Организация ритуальных услуг и содержание мест захоронения</t>
  </si>
  <si>
    <t>Мероприятия муниципальной программы "Обеспечение доступными и качественными услугами жилищно-коммунального комплекса населения Лесозаводского городского округа"</t>
  </si>
  <si>
    <t>Текущее содержание, обслуживание, ремонт водозащитных сооружений</t>
  </si>
  <si>
    <t>Муниципальная программа "Развитие культуры на территории Лесозаводского городского округа" на 2021 - 2027 годы</t>
  </si>
  <si>
    <t>Подпрограмма "Обеспечение деятельности муниципальных учреждений культуры, муниципальных образовательных учреждений в сфере культуры" на 2021 - 2027 годы</t>
  </si>
  <si>
    <t>Субсидии из вышестоящего бюджета на комплектование книжных фондов и обеспечение информационно-техническим оборудованием библиотек</t>
  </si>
  <si>
    <t>Организация и проведение мероприятий, направленных на патриотическое воспитание и поддержку талантливой молодёжи</t>
  </si>
  <si>
    <t>Организация проведения социально-значимых культурно-массовых мероприятий, направленных на сохранение, создание, популяризацию культурных ценностей, патриотическое воспитание, в том числе мероприятий, приуроченных к празднованию государственных праздников</t>
  </si>
  <si>
    <t>Комплектование книжных фондов и обеспечение информационно-техническим оборудованием библиотек за счет средств местного бюджета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</si>
  <si>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</si>
  <si>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создание виртуальных концертных залов</t>
  </si>
  <si>
    <t>Муниципальная программа "Обеспечение доступным жильём отдельных категорий граждан и стимулирование развития жилищного строительства на территории Лесозаводского городского округа"</t>
  </si>
  <si>
    <t>Подпрограмма "Обеспечение земельных участков, предоставляемых на бесплатной основе гражданам, имеющим трёх и более детей, под строительство индивидуальных жилых домов, инженерной и транспортной инфраструктурой</t>
  </si>
  <si>
    <t>Субсидии из краевого бюджета на обеспечение земельных участков предоставленных на бесплатной основе гражданам, имеющим трёх и более детей, инженерной инфраструктурой</t>
  </si>
  <si>
    <t>Обеспечение земельных участков, предоставленным (предоставляемым) на бесплатной основе гражданам, имеющим трех и более детей, инженерной инфраструктурой за счет средств местного бюджета</t>
  </si>
  <si>
    <t>Проектирование, строительство подъездных автомобильных дорог, проездов к земельным участкам, предоставленным (предоставляемым) на бесплатной основе гражданам, имеющим трех и более детей, за счет средств местного бюджета</t>
  </si>
  <si>
    <t>Подпрограмма "Обеспечение жильем молодых семей Лесозаводского городского округа"</t>
  </si>
  <si>
    <t>Социальные выплаты молодым семьям для приобретения (строительства) жилья эконом-класса, осуществляемые на условиях софинансирования</t>
  </si>
  <si>
    <t>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</si>
  <si>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</si>
  <si>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Подпрограмма "О переселении граждан из аварийного жилищного фонда Лесозаводского городского округа на 2019-2025 годы"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</si>
  <si>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</si>
  <si>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</si>
  <si>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учётом необходимости развития малоэтажного жилищного строительства, за счёт средств местного бюджета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</si>
  <si>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 Лесозаводского городского округа"</t>
  </si>
  <si>
    <t>Подпрограмма "Обеспечение безопасности жизнедеятельности населения Лесозаводского городского округа"</t>
  </si>
  <si>
    <t>Мероприятия в области гражданской обороны, предупреждения и ликвидации чрезвычайных ситуаций и безопасности людей на водных объектах</t>
  </si>
  <si>
    <t>Подпрограмма "Профилактика экстремизма и терроризма, минимизация последствий проявлений экстремизма и терроризма на территории Лесозаводского городского округа"</t>
  </si>
  <si>
    <t>Мероприятия по профилактике экстремизма и терроризма</t>
  </si>
  <si>
    <t>Премии и гранты</t>
  </si>
  <si>
    <t>Подпрограмма " Защита от наводнений населённых пунктов Лесозаводского городского округа"</t>
  </si>
  <si>
    <t>Мероприятия муниципальной программы "Защита населения и территории Лесозаводского городского округа от чрезвычайных ситуаций, обеспечение пожарной безопасности и безопасности людей на водных объектах Лесозаводского городского округа"</t>
  </si>
  <si>
    <t>Муниципальная программа "Модернизация дорожной сети Лесозаводского городского округа"</t>
  </si>
  <si>
    <t>Мероприятия муниципальной программы "Модернизация дорожной сети Лесозаводского городского округа"</t>
  </si>
  <si>
    <t>Субсидии из краевого бюджета на капитальный ремонт и ремонт автомобильных дорог общего пользования населённых пунктов за счёт средств дорожного фонда Приморского края</t>
  </si>
  <si>
    <t>Текущее содержание и ремонт улично-дорожной сети</t>
  </si>
  <si>
    <t>Повышение уровня безопасности дорожного движения в Лесозаводском городском округе</t>
  </si>
  <si>
    <t>Субсидии из местного бюджета на капитальный ремонт и ремонт автомобильных дорог общего пользования за счёт средств дорожного фонда Лесозаводского городского округа в целях софинансирования краевым субсидиям</t>
  </si>
  <si>
    <t>Разработка проектно-сметной документации, паспортизация автомобильных дорог общего пользования местного значения и инженерных сооружений</t>
  </si>
  <si>
    <t>Муниципальная программа "Развитие физической культуры и спорта на территории Лесозаводского городского округа"</t>
  </si>
  <si>
    <t>Мероприятия муниципальной программы Лесозаводского городского округа "Развитие физической культуры и спорта на территории Лесозаводского городского округа"</t>
  </si>
  <si>
    <t>Развитие массовой физической культуры  и спорта на территории Лесозаводского городского округа</t>
  </si>
  <si>
    <t>Проектирование, строительство многофункциональной спортивной площадки за счет средств местного бюджета</t>
  </si>
  <si>
    <t>Субсидии из краевого бюджета на приобретение ледозаливочной техники</t>
  </si>
  <si>
    <t>Субсидии на приобретение ледозаливочной техники за счет средств местного бюджета</t>
  </si>
  <si>
    <t>Субсидии на приобретение и поставку спортивного инвентаря, спортивного оборудования и иного имущества для развития лыжного спорта</t>
  </si>
  <si>
    <t>Субсидии на организацию физкультурно-спортивной работы по месту жительства</t>
  </si>
  <si>
    <t>Субсидии на приобретение и поставку спортивного инвентаря, спортивного оборудования и иного имущества для развития лыжного спорта за счет средств местного бюджета</t>
  </si>
  <si>
    <t>Организация физкультурно-спортивной работы по месту жительства за счет средств местного бюджета</t>
  </si>
  <si>
    <t xml:space="preserve">Муниципальная программа "Обращение с твердыми коммунальными отходами в Лесозаводском городском округе" </t>
  </si>
  <si>
    <t xml:space="preserve">Мероприятия муниципальной программы "Обращение с твердыми коммунальными отходами в Лесозаводском городском округе" </t>
  </si>
  <si>
    <t>Очистка земель, используемых под несанкционированные свалки</t>
  </si>
  <si>
    <t>Выполнение работ по составлению схемы расположения контейнерных площадок для накопления ТКО, их установке и содержанию</t>
  </si>
  <si>
    <t>Муниципальная программа "Информатизация Лесозаводского городского округа" на 2021-2027 годы</t>
  </si>
  <si>
    <t>Мероприятия муниципальной программы "Информатизация Лесозаводского городского округа" на 2021-2027 годы</t>
  </si>
  <si>
    <t>Обеспечение функционирования и развития информационных систем и сетевых ресурсов</t>
  </si>
  <si>
    <t>Муниципальная программа "Экономическое развитие Лесозаводского городского округа"</t>
  </si>
  <si>
    <t>Подпрограмма "Управление муниципальными финансами Лесозаводского городского округа"</t>
  </si>
  <si>
    <t>Процентные платежи по обслуживанию муниципального долга Лесозаводского городского округа</t>
  </si>
  <si>
    <t>Руководство и управление в сфере установленных функций органов местного самоуправления Лесозаводского городского округа</t>
  </si>
  <si>
    <t>Подпрограмма "Управление имуществом, находящимся в собственности и ведении Лесозаводского городского округа"</t>
  </si>
  <si>
    <t>Оценка недвижимости, признание прав и регулирование отношений с муниципальной собственностью</t>
  </si>
  <si>
    <t>Мероприятия по землеустройству и землепользованию</t>
  </si>
  <si>
    <t>Муниципальная программа "Развитие муниципальной службы в администрации Лесозаводского городского округа"</t>
  </si>
  <si>
    <t>Мероприятия муниципальной программы "Развитие муниципальной службы в администрации Лесозаводского городского округа"</t>
  </si>
  <si>
    <t>Профессиональное развитие муниципальных служащих администрации Лесозаводского городского округа</t>
  </si>
  <si>
    <t>Муниципальная программа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</si>
  <si>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Подпрограмма "Доступная среда на территории Лесозаводского городского округа"</t>
  </si>
  <si>
    <t>Расходы по обеспечению доступности пользования помещениями муниципальных учреждений для людей с ограниченными возможностями, осуществляемые на условиях софинансирования</t>
  </si>
  <si>
    <t>Мероприятия муниципальной программы "Формирование доступной среды, организация и осуществление мероприятий, направленных на поддержку общественных организаций ветеранов и инвалидов, других категорий граждан на территории Лесозаводского городского округа"</t>
  </si>
  <si>
    <t>Предоставление мер социальной поддержки гражданам, удостоенным звания «Почётный житель Лесозаводского городского округа»</t>
  </si>
  <si>
    <t>Создание условий для оказания медицинской помощи населению городского округа</t>
  </si>
  <si>
    <t>Муниципальная программа "Формирование современной городской среды на территории Лесозаводского городского округа"</t>
  </si>
  <si>
    <t>Подпрограмма "Благоустройство дворовых территорий, территорий детских и спортивных площадок на территории Лесозаводского городского округа на 2019-2024 годы"</t>
  </si>
  <si>
    <t>Субсидии из вышестоящего бюджета на поддержку муниципальных программ по благоустройству территорий муниципальных образований Приморского края</t>
  </si>
  <si>
    <t>Капитальный ремонт и ремонт дворовых территорий многоквартирных домов и проездов к дворовым территориям многоквартирных домов Лесозаводского городского округа</t>
  </si>
  <si>
    <t>Расходы на благоустройство территории Лесозаводского городского округа, осуществляемые за счет средств местного бюджета на условиях софинансирования</t>
  </si>
  <si>
    <t>Мероприятия муниципальной программы "Формирование современной городской среды на территории Лесозаводского городского округа"</t>
  </si>
  <si>
    <t>Субсидии на реализацию программ формирования современной городской среды</t>
  </si>
  <si>
    <t>2020 год                          (исполнение)</t>
  </si>
  <si>
    <t>2021 год                   (ожидаемое исполнение)</t>
  </si>
  <si>
    <t>Наименование                                                                                 раздела/подраздела</t>
  </si>
  <si>
    <t>Субсидии бюджетам муниципальных образований на проектирование и (или) строительство, реконструкцию (модернизацию), капитальный ремонт объектов водопроводно-канализационного хозяйства</t>
  </si>
  <si>
    <t>Субсидии на строительство и реконструкцию (модернизацию) объектов питьевого водоснабжения</t>
  </si>
  <si>
    <t>Подпрограмма "Организация обеспечения населения твёрдым топливом на территории Лесозаводского городского округа"</t>
  </si>
  <si>
    <t>Субсидии из вышестоящего бюджета на обеспечение граждан твердым топливом (дровами)</t>
  </si>
  <si>
    <t>Обеспечение граждан твердым топливом (дровами) за счет средств местного бюджета</t>
  </si>
  <si>
    <t>Субсидии на 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</t>
  </si>
  <si>
    <t>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</t>
  </si>
  <si>
    <t>Субсидии из вышестоящего бюджета на развитие спортивной инфраструктуры, находящейся в муниципальной собственности</t>
  </si>
  <si>
    <t>Подпрограмма "Благоустройство Лесозаводского городского округа"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</si>
</sst>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7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NumberFormat="1"/>
    <xf numFmtId="164" fontId="0" fillId="0" borderId="0" xfId="0" applyNumberFormat="1"/>
    <xf numFmtId="0" fontId="6" fillId="0" borderId="0" xfId="0" applyFont="1" applyAlignment="1">
      <alignment horizontal="right" vertical="center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left" vertical="center" wrapText="1"/>
    </xf>
    <xf numFmtId="0" fontId="3" fillId="0" borderId="2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right"/>
    </xf>
    <xf numFmtId="164" fontId="4" fillId="2" borderId="19" xfId="0" applyNumberFormat="1" applyFont="1" applyFill="1" applyBorder="1" applyAlignment="1">
      <alignment horizontal="center" vertical="center"/>
    </xf>
    <xf numFmtId="164" fontId="4" fillId="2" borderId="20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164" fontId="4" fillId="2" borderId="26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164" fontId="5" fillId="2" borderId="9" xfId="0" applyNumberFormat="1" applyFont="1" applyFill="1" applyBorder="1" applyAlignment="1">
      <alignment horizontal="center" vertical="center"/>
    </xf>
    <xf numFmtId="164" fontId="5" fillId="2" borderId="10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22" xfId="0" applyNumberFormat="1" applyFont="1" applyFill="1" applyBorder="1" applyAlignment="1">
      <alignment horizontal="center" vertical="center"/>
    </xf>
    <xf numFmtId="164" fontId="3" fillId="2" borderId="22" xfId="0" applyNumberFormat="1" applyFont="1" applyFill="1" applyBorder="1" applyAlignment="1">
      <alignment horizontal="center" vertical="center" wrapText="1"/>
    </xf>
    <xf numFmtId="164" fontId="3" fillId="2" borderId="23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/>
    </xf>
    <xf numFmtId="164" fontId="5" fillId="2" borderId="20" xfId="0" applyNumberFormat="1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/>
    </xf>
    <xf numFmtId="164" fontId="3" fillId="2" borderId="25" xfId="0" applyNumberFormat="1" applyFont="1" applyFill="1" applyBorder="1" applyAlignment="1">
      <alignment horizontal="center" vertical="center" wrapText="1"/>
    </xf>
    <xf numFmtId="164" fontId="3" fillId="2" borderId="26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5" fillId="2" borderId="17" xfId="0" applyNumberFormat="1" applyFont="1" applyFill="1" applyBorder="1" applyAlignment="1">
      <alignment horizontal="center" vertical="center"/>
    </xf>
    <xf numFmtId="164" fontId="5" fillId="2" borderId="27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/>
    </xf>
    <xf numFmtId="164" fontId="3" fillId="2" borderId="17" xfId="0" applyNumberFormat="1" applyFont="1" applyFill="1" applyBorder="1" applyAlignment="1">
      <alignment horizontal="center" vertical="center" wrapText="1"/>
    </xf>
    <xf numFmtId="164" fontId="3" fillId="2" borderId="27" xfId="0" applyNumberFormat="1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top" wrapText="1"/>
    </xf>
    <xf numFmtId="164" fontId="3" fillId="2" borderId="13" xfId="0" applyNumberFormat="1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164" fontId="3" fillId="2" borderId="17" xfId="0" applyNumberFormat="1" applyFont="1" applyFill="1" applyBorder="1" applyAlignment="1">
      <alignment horizontal="center" vertical="top"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3"/>
  <sheetViews>
    <sheetView tabSelected="1" topLeftCell="A2" zoomScaleNormal="100" workbookViewId="0">
      <selection activeCell="E12" sqref="E12"/>
    </sheetView>
  </sheetViews>
  <sheetFormatPr defaultRowHeight="45" customHeight="1" x14ac:dyDescent="0.25"/>
  <cols>
    <col min="1" max="1" width="67.85546875" style="2" customWidth="1"/>
    <col min="2" max="2" width="16.140625" customWidth="1"/>
    <col min="3" max="3" width="14.5703125" style="4" customWidth="1"/>
    <col min="4" max="4" width="15.85546875" customWidth="1"/>
    <col min="5" max="5" width="15" customWidth="1"/>
    <col min="6" max="6" width="15.5703125" customWidth="1"/>
    <col min="7" max="7" width="14.5703125" customWidth="1"/>
    <col min="8" max="8" width="14.7109375" customWidth="1"/>
  </cols>
  <sheetData>
    <row r="1" spans="1:10" ht="19.5" customHeight="1" x14ac:dyDescent="0.25">
      <c r="A1" s="1" t="s">
        <v>3</v>
      </c>
      <c r="B1" s="1"/>
      <c r="C1" s="1"/>
      <c r="D1" s="1"/>
      <c r="E1" s="1"/>
      <c r="F1" s="1"/>
      <c r="G1" s="1"/>
      <c r="H1" s="1"/>
      <c r="I1" s="1"/>
    </row>
    <row r="2" spans="1:10" ht="18.75" customHeight="1" x14ac:dyDescent="0.25">
      <c r="A2" s="1" t="s">
        <v>4</v>
      </c>
      <c r="B2" s="1"/>
      <c r="C2" s="1"/>
      <c r="D2" s="1"/>
      <c r="E2" s="1"/>
      <c r="F2" s="1"/>
      <c r="G2" s="1"/>
      <c r="H2" s="1"/>
      <c r="I2" s="1"/>
    </row>
    <row r="3" spans="1:10" ht="23.25" customHeight="1" x14ac:dyDescent="0.25">
      <c r="A3" s="1" t="s">
        <v>5</v>
      </c>
      <c r="B3" s="1"/>
      <c r="C3" s="1"/>
      <c r="D3" s="1"/>
      <c r="E3" s="1"/>
      <c r="F3" s="1"/>
      <c r="G3" s="1"/>
      <c r="H3" s="1"/>
    </row>
    <row r="4" spans="1:10" ht="45" customHeight="1" thickBot="1" x14ac:dyDescent="0.3">
      <c r="A4" s="21" t="s">
        <v>6</v>
      </c>
      <c r="B4" s="21"/>
      <c r="C4" s="21"/>
      <c r="D4" s="21"/>
      <c r="E4" s="21"/>
      <c r="F4" s="21"/>
      <c r="G4" s="21"/>
      <c r="H4" s="21"/>
    </row>
    <row r="5" spans="1:10" ht="57" customHeight="1" x14ac:dyDescent="0.25">
      <c r="A5" s="7" t="s">
        <v>135</v>
      </c>
      <c r="B5" s="52" t="s">
        <v>133</v>
      </c>
      <c r="C5" s="53" t="s">
        <v>134</v>
      </c>
      <c r="D5" s="54" t="s">
        <v>7</v>
      </c>
      <c r="E5" s="54" t="s">
        <v>8</v>
      </c>
      <c r="F5" s="54" t="s">
        <v>9</v>
      </c>
      <c r="G5" s="54" t="s">
        <v>10</v>
      </c>
      <c r="H5" s="55" t="s">
        <v>11</v>
      </c>
    </row>
    <row r="6" spans="1:10" ht="66.75" customHeight="1" thickBot="1" x14ac:dyDescent="0.3">
      <c r="A6" s="8"/>
      <c r="B6" s="56"/>
      <c r="C6" s="57"/>
      <c r="D6" s="58"/>
      <c r="E6" s="58"/>
      <c r="F6" s="58"/>
      <c r="G6" s="58"/>
      <c r="H6" s="59"/>
    </row>
    <row r="7" spans="1:10" ht="51" customHeight="1" thickBot="1" x14ac:dyDescent="0.3">
      <c r="A7" s="9" t="s">
        <v>12</v>
      </c>
      <c r="B7" s="22">
        <f>B8+B41+B49+B69+B83+B96+B106+B113+B129+B133+B136+B144+B147+B153+B160</f>
        <v>1046579.8700000001</v>
      </c>
      <c r="C7" s="22">
        <f>C8+C41+C49+C69+C83+C96+C106+C113+C129+C133+C136+C144+C147+C153+C160</f>
        <v>1237588.1000000001</v>
      </c>
      <c r="D7" s="22">
        <f>D8+D41+D49+D69+D83+D96+D106+D113+D129+D133+D136+D144+D147+D153+D160</f>
        <v>1256345.8999999999</v>
      </c>
      <c r="E7" s="22">
        <f>E8+E41+E49+E69+E83+E96+E106+E113+E129+E133+E136+E144+E147+E153+E160</f>
        <v>209766.02999999997</v>
      </c>
      <c r="F7" s="22">
        <f>F8+F41+F49+F69+F83+F96+F106+F113+F129+F133+F136+F144+F147+F153+F160</f>
        <v>18757.799999999985</v>
      </c>
      <c r="G7" s="22">
        <f>G8+G41+G49+G69+G83+G96+G106+G113+G129+G133+G136+G144+G147+G153+G160</f>
        <v>1100990.3</v>
      </c>
      <c r="H7" s="23">
        <f>H8+H41+H49+H69+H83+H96+H106+H113+H129+H133+H136+H144+H147+H153+H160</f>
        <v>1037734.9</v>
      </c>
    </row>
    <row r="8" spans="1:10" ht="32.25" customHeight="1" thickBot="1" x14ac:dyDescent="0.3">
      <c r="A8" s="13" t="s">
        <v>13</v>
      </c>
      <c r="B8" s="24">
        <f>B9+B19+B33</f>
        <v>687888.81</v>
      </c>
      <c r="C8" s="24">
        <f t="shared" ref="C8:H8" si="0">C9+C19+C33</f>
        <v>741184.20000000007</v>
      </c>
      <c r="D8" s="24">
        <f t="shared" si="0"/>
        <v>782507.79999999993</v>
      </c>
      <c r="E8" s="24">
        <f t="shared" si="0"/>
        <v>94618.989999999991</v>
      </c>
      <c r="F8" s="24">
        <f t="shared" si="0"/>
        <v>41323.599999999984</v>
      </c>
      <c r="G8" s="24">
        <f t="shared" si="0"/>
        <v>763116.3</v>
      </c>
      <c r="H8" s="25">
        <f t="shared" si="0"/>
        <v>782049</v>
      </c>
      <c r="J8" s="3"/>
    </row>
    <row r="9" spans="1:10" ht="21" customHeight="1" x14ac:dyDescent="0.25">
      <c r="A9" s="14" t="s">
        <v>14</v>
      </c>
      <c r="B9" s="26">
        <f>SUM(B11:B18)</f>
        <v>255734.44</v>
      </c>
      <c r="C9" s="26">
        <f t="shared" ref="C9:H9" si="1">SUM(C11:C18)</f>
        <v>275969</v>
      </c>
      <c r="D9" s="26">
        <f t="shared" si="1"/>
        <v>284002.09999999998</v>
      </c>
      <c r="E9" s="26">
        <f t="shared" si="1"/>
        <v>28267.659999999993</v>
      </c>
      <c r="F9" s="26">
        <f t="shared" si="1"/>
        <v>8033.0999999999885</v>
      </c>
      <c r="G9" s="26">
        <f t="shared" si="1"/>
        <v>283224</v>
      </c>
      <c r="H9" s="27">
        <f t="shared" si="1"/>
        <v>291278.8</v>
      </c>
    </row>
    <row r="10" spans="1:10" ht="10.5" customHeight="1" thickBot="1" x14ac:dyDescent="0.3">
      <c r="A10" s="15"/>
      <c r="B10" s="28"/>
      <c r="C10" s="28"/>
      <c r="D10" s="28"/>
      <c r="E10" s="28"/>
      <c r="F10" s="28"/>
      <c r="G10" s="28"/>
      <c r="H10" s="29"/>
    </row>
    <row r="11" spans="1:10" ht="31.5" customHeight="1" x14ac:dyDescent="0.25">
      <c r="A11" s="11" t="s">
        <v>15</v>
      </c>
      <c r="B11" s="30">
        <v>93715.17</v>
      </c>
      <c r="C11" s="30">
        <v>89830.1</v>
      </c>
      <c r="D11" s="31">
        <v>93301</v>
      </c>
      <c r="E11" s="31">
        <f>D11-B11</f>
        <v>-414.16999999999825</v>
      </c>
      <c r="F11" s="31">
        <f>D11-C11</f>
        <v>3470.8999999999942</v>
      </c>
      <c r="G11" s="31">
        <v>82756</v>
      </c>
      <c r="H11" s="32">
        <v>80047</v>
      </c>
    </row>
    <row r="12" spans="1:10" ht="60.75" customHeight="1" x14ac:dyDescent="0.25">
      <c r="A12" s="6" t="s">
        <v>16</v>
      </c>
      <c r="B12" s="33">
        <v>4018.09</v>
      </c>
      <c r="C12" s="33">
        <v>0</v>
      </c>
      <c r="D12" s="34">
        <v>0</v>
      </c>
      <c r="E12" s="34">
        <f t="shared" ref="E12:E18" si="2">D12-B12</f>
        <v>-4018.09</v>
      </c>
      <c r="F12" s="31">
        <f t="shared" ref="F12:F18" si="3">D12-C12</f>
        <v>0</v>
      </c>
      <c r="G12" s="34">
        <v>0</v>
      </c>
      <c r="H12" s="35">
        <v>0</v>
      </c>
    </row>
    <row r="13" spans="1:10" ht="23.25" customHeight="1" x14ac:dyDescent="0.25">
      <c r="A13" s="6" t="s">
        <v>17</v>
      </c>
      <c r="B13" s="33">
        <v>0</v>
      </c>
      <c r="C13" s="33">
        <v>700</v>
      </c>
      <c r="D13" s="34">
        <v>500</v>
      </c>
      <c r="E13" s="34">
        <f t="shared" si="2"/>
        <v>500</v>
      </c>
      <c r="F13" s="31">
        <f t="shared" si="3"/>
        <v>-200</v>
      </c>
      <c r="G13" s="34">
        <v>500</v>
      </c>
      <c r="H13" s="35">
        <v>500</v>
      </c>
    </row>
    <row r="14" spans="1:10" ht="45" customHeight="1" x14ac:dyDescent="0.25">
      <c r="A14" s="6" t="s">
        <v>18</v>
      </c>
      <c r="B14" s="33">
        <v>149137.04</v>
      </c>
      <c r="C14" s="33">
        <v>172028.6</v>
      </c>
      <c r="D14" s="34">
        <v>177903</v>
      </c>
      <c r="E14" s="34">
        <f t="shared" si="2"/>
        <v>28765.959999999992</v>
      </c>
      <c r="F14" s="31">
        <f t="shared" si="3"/>
        <v>5874.3999999999942</v>
      </c>
      <c r="G14" s="34">
        <v>188169.9</v>
      </c>
      <c r="H14" s="35">
        <v>198933.7</v>
      </c>
    </row>
    <row r="15" spans="1:10" ht="65.25" customHeight="1" x14ac:dyDescent="0.25">
      <c r="A15" s="6" t="s">
        <v>19</v>
      </c>
      <c r="B15" s="33">
        <v>6732.55</v>
      </c>
      <c r="C15" s="33">
        <v>10889.6</v>
      </c>
      <c r="D15" s="34">
        <v>9898.1</v>
      </c>
      <c r="E15" s="34">
        <f>D15-B15</f>
        <v>3165.55</v>
      </c>
      <c r="F15" s="31">
        <f t="shared" si="3"/>
        <v>-991.5</v>
      </c>
      <c r="G15" s="34">
        <v>9898.1</v>
      </c>
      <c r="H15" s="35">
        <v>9898.1</v>
      </c>
    </row>
    <row r="16" spans="1:10" ht="26.25" customHeight="1" x14ac:dyDescent="0.25">
      <c r="A16" s="6" t="s">
        <v>20</v>
      </c>
      <c r="B16" s="33">
        <v>1211.0999999999999</v>
      </c>
      <c r="C16" s="33">
        <v>2120</v>
      </c>
      <c r="D16" s="34">
        <v>1600</v>
      </c>
      <c r="E16" s="34">
        <f t="shared" si="2"/>
        <v>388.90000000000009</v>
      </c>
      <c r="F16" s="31">
        <f t="shared" si="3"/>
        <v>-520</v>
      </c>
      <c r="G16" s="34">
        <v>1100</v>
      </c>
      <c r="H16" s="35">
        <v>1100</v>
      </c>
    </row>
    <row r="17" spans="1:8" ht="45.75" customHeight="1" x14ac:dyDescent="0.25">
      <c r="A17" s="6" t="s">
        <v>21</v>
      </c>
      <c r="B17" s="33">
        <v>124.79</v>
      </c>
      <c r="C17" s="33">
        <v>0</v>
      </c>
      <c r="D17" s="34">
        <v>0</v>
      </c>
      <c r="E17" s="34">
        <f t="shared" si="2"/>
        <v>-124.79</v>
      </c>
      <c r="F17" s="31">
        <f t="shared" si="3"/>
        <v>0</v>
      </c>
      <c r="G17" s="34">
        <v>0</v>
      </c>
      <c r="H17" s="35">
        <v>0</v>
      </c>
    </row>
    <row r="18" spans="1:8" ht="54" customHeight="1" thickBot="1" x14ac:dyDescent="0.3">
      <c r="A18" s="10" t="s">
        <v>22</v>
      </c>
      <c r="B18" s="36">
        <v>795.7</v>
      </c>
      <c r="C18" s="36">
        <v>400.7</v>
      </c>
      <c r="D18" s="37">
        <v>800</v>
      </c>
      <c r="E18" s="37">
        <f t="shared" si="2"/>
        <v>4.2999999999999545</v>
      </c>
      <c r="F18" s="31">
        <f t="shared" si="3"/>
        <v>399.3</v>
      </c>
      <c r="G18" s="37">
        <v>800</v>
      </c>
      <c r="H18" s="38">
        <v>800</v>
      </c>
    </row>
    <row r="19" spans="1:8" ht="33.75" customHeight="1" thickBot="1" x14ac:dyDescent="0.3">
      <c r="A19" s="12" t="s">
        <v>23</v>
      </c>
      <c r="B19" s="39">
        <f>SUM(B20:B32)</f>
        <v>387854.05999999994</v>
      </c>
      <c r="C19" s="39">
        <f t="shared" ref="C19:H19" si="4">SUM(C20:C32)</f>
        <v>418882.10000000003</v>
      </c>
      <c r="D19" s="39">
        <f t="shared" si="4"/>
        <v>450563.19999999995</v>
      </c>
      <c r="E19" s="39">
        <f t="shared" si="4"/>
        <v>62709.139999999992</v>
      </c>
      <c r="F19" s="39">
        <f t="shared" si="4"/>
        <v>31681.1</v>
      </c>
      <c r="G19" s="39">
        <f t="shared" si="4"/>
        <v>433439.8</v>
      </c>
      <c r="H19" s="40">
        <f t="shared" si="4"/>
        <v>445812.7</v>
      </c>
    </row>
    <row r="20" spans="1:8" ht="45" customHeight="1" x14ac:dyDescent="0.25">
      <c r="A20" s="11" t="s">
        <v>24</v>
      </c>
      <c r="B20" s="30">
        <v>8594.65</v>
      </c>
      <c r="C20" s="30">
        <v>29250</v>
      </c>
      <c r="D20" s="31">
        <v>28665</v>
      </c>
      <c r="E20" s="31">
        <f>D20-B20</f>
        <v>20070.349999999999</v>
      </c>
      <c r="F20" s="31">
        <f>D20-C20</f>
        <v>-585</v>
      </c>
      <c r="G20" s="31">
        <v>28665</v>
      </c>
      <c r="H20" s="32">
        <v>28665</v>
      </c>
    </row>
    <row r="21" spans="1:8" ht="33" customHeight="1" x14ac:dyDescent="0.25">
      <c r="A21" s="6" t="s">
        <v>15</v>
      </c>
      <c r="B21" s="33">
        <v>115635.98</v>
      </c>
      <c r="C21" s="33">
        <v>109264.6</v>
      </c>
      <c r="D21" s="34">
        <v>110073</v>
      </c>
      <c r="E21" s="31">
        <f t="shared" ref="E21:E32" si="5">D21-B21</f>
        <v>-5562.9799999999959</v>
      </c>
      <c r="F21" s="31">
        <f t="shared" ref="F21:F32" si="6">D21-C21</f>
        <v>808.39999999999418</v>
      </c>
      <c r="G21" s="34">
        <v>100483</v>
      </c>
      <c r="H21" s="35">
        <v>97253</v>
      </c>
    </row>
    <row r="22" spans="1:8" ht="21.75" customHeight="1" x14ac:dyDescent="0.25">
      <c r="A22" s="6" t="s">
        <v>17</v>
      </c>
      <c r="B22" s="33">
        <v>433.3</v>
      </c>
      <c r="C22" s="33">
        <v>1939</v>
      </c>
      <c r="D22" s="34">
        <v>1500</v>
      </c>
      <c r="E22" s="31">
        <f t="shared" si="5"/>
        <v>1066.7</v>
      </c>
      <c r="F22" s="31">
        <f t="shared" si="6"/>
        <v>-439</v>
      </c>
      <c r="G22" s="34">
        <v>1000</v>
      </c>
      <c r="H22" s="35">
        <v>1000</v>
      </c>
    </row>
    <row r="23" spans="1:8" ht="35.25" customHeight="1" x14ac:dyDescent="0.25">
      <c r="A23" s="6" t="s">
        <v>25</v>
      </c>
      <c r="B23" s="33">
        <v>9090.94</v>
      </c>
      <c r="C23" s="33">
        <v>1071.2</v>
      </c>
      <c r="D23" s="34">
        <v>21208</v>
      </c>
      <c r="E23" s="31">
        <f t="shared" si="5"/>
        <v>12117.06</v>
      </c>
      <c r="F23" s="31">
        <f t="shared" si="6"/>
        <v>20136.8</v>
      </c>
      <c r="G23" s="34">
        <v>0</v>
      </c>
      <c r="H23" s="35">
        <v>0</v>
      </c>
    </row>
    <row r="24" spans="1:8" ht="32.25" customHeight="1" x14ac:dyDescent="0.25">
      <c r="A24" s="6" t="s">
        <v>26</v>
      </c>
      <c r="B24" s="33">
        <v>0</v>
      </c>
      <c r="C24" s="33">
        <v>6000</v>
      </c>
      <c r="D24" s="34">
        <v>0</v>
      </c>
      <c r="E24" s="31">
        <f t="shared" si="5"/>
        <v>0</v>
      </c>
      <c r="F24" s="31">
        <f t="shared" si="6"/>
        <v>-6000</v>
      </c>
      <c r="G24" s="34">
        <v>0</v>
      </c>
      <c r="H24" s="35">
        <v>0</v>
      </c>
    </row>
    <row r="25" spans="1:8" ht="33.75" customHeight="1" x14ac:dyDescent="0.25">
      <c r="A25" s="6" t="s">
        <v>27</v>
      </c>
      <c r="B25" s="33">
        <v>0</v>
      </c>
      <c r="C25" s="33">
        <v>60.8</v>
      </c>
      <c r="D25" s="34">
        <v>0</v>
      </c>
      <c r="E25" s="31">
        <f t="shared" si="5"/>
        <v>0</v>
      </c>
      <c r="F25" s="31">
        <f t="shared" si="6"/>
        <v>-60.8</v>
      </c>
      <c r="G25" s="34">
        <v>0</v>
      </c>
      <c r="H25" s="35">
        <v>0</v>
      </c>
    </row>
    <row r="26" spans="1:8" ht="63.75" customHeight="1" x14ac:dyDescent="0.25">
      <c r="A26" s="6" t="s">
        <v>28</v>
      </c>
      <c r="B26" s="33">
        <v>220619.35</v>
      </c>
      <c r="C26" s="33">
        <v>231523.3</v>
      </c>
      <c r="D26" s="34">
        <v>250418.8</v>
      </c>
      <c r="E26" s="31">
        <f t="shared" si="5"/>
        <v>29799.449999999983</v>
      </c>
      <c r="F26" s="31">
        <f t="shared" si="6"/>
        <v>18895.5</v>
      </c>
      <c r="G26" s="34">
        <v>265293.5</v>
      </c>
      <c r="H26" s="35">
        <v>280896.40000000002</v>
      </c>
    </row>
    <row r="27" spans="1:8" ht="45" customHeight="1" x14ac:dyDescent="0.25">
      <c r="A27" s="6" t="s">
        <v>29</v>
      </c>
      <c r="B27" s="33">
        <v>17301.009999999998</v>
      </c>
      <c r="C27" s="33">
        <v>9387.4</v>
      </c>
      <c r="D27" s="34">
        <v>9566.7999999999993</v>
      </c>
      <c r="E27" s="31">
        <f t="shared" si="5"/>
        <v>-7734.2099999999991</v>
      </c>
      <c r="F27" s="31">
        <f t="shared" si="6"/>
        <v>179.39999999999964</v>
      </c>
      <c r="G27" s="34">
        <v>9566.7999999999993</v>
      </c>
      <c r="H27" s="35">
        <v>9566.7999999999993</v>
      </c>
    </row>
    <row r="28" spans="1:8" ht="27" customHeight="1" x14ac:dyDescent="0.25">
      <c r="A28" s="6" t="s">
        <v>20</v>
      </c>
      <c r="B28" s="33">
        <v>1645.6</v>
      </c>
      <c r="C28" s="33">
        <v>1758</v>
      </c>
      <c r="D28" s="34">
        <v>1200</v>
      </c>
      <c r="E28" s="31">
        <f t="shared" si="5"/>
        <v>-445.59999999999991</v>
      </c>
      <c r="F28" s="31">
        <f t="shared" si="6"/>
        <v>-558</v>
      </c>
      <c r="G28" s="34">
        <v>700</v>
      </c>
      <c r="H28" s="35">
        <v>700</v>
      </c>
    </row>
    <row r="29" spans="1:8" ht="93.75" customHeight="1" x14ac:dyDescent="0.25">
      <c r="A29" s="6" t="s">
        <v>30</v>
      </c>
      <c r="B29" s="33">
        <v>10154.52</v>
      </c>
      <c r="C29" s="33">
        <v>25680.2</v>
      </c>
      <c r="D29" s="34">
        <v>26941.599999999999</v>
      </c>
      <c r="E29" s="31">
        <f t="shared" si="5"/>
        <v>16787.079999999998</v>
      </c>
      <c r="F29" s="31">
        <f t="shared" si="6"/>
        <v>1261.3999999999978</v>
      </c>
      <c r="G29" s="34">
        <v>26941.5</v>
      </c>
      <c r="H29" s="35">
        <v>26941.5</v>
      </c>
    </row>
    <row r="30" spans="1:8" ht="34.5" customHeight="1" x14ac:dyDescent="0.25">
      <c r="A30" s="6" t="s">
        <v>31</v>
      </c>
      <c r="B30" s="33">
        <v>281.16000000000003</v>
      </c>
      <c r="C30" s="33">
        <v>0</v>
      </c>
      <c r="D30" s="34">
        <v>200</v>
      </c>
      <c r="E30" s="31">
        <f t="shared" si="5"/>
        <v>-81.160000000000025</v>
      </c>
      <c r="F30" s="31">
        <f t="shared" si="6"/>
        <v>200</v>
      </c>
      <c r="G30" s="34">
        <v>0</v>
      </c>
      <c r="H30" s="35">
        <v>0</v>
      </c>
    </row>
    <row r="31" spans="1:8" ht="44.25" customHeight="1" x14ac:dyDescent="0.25">
      <c r="A31" s="6" t="s">
        <v>32</v>
      </c>
      <c r="B31" s="33">
        <v>2042.49</v>
      </c>
      <c r="C31" s="33">
        <v>0</v>
      </c>
      <c r="D31" s="34">
        <v>0</v>
      </c>
      <c r="E31" s="31">
        <f t="shared" si="5"/>
        <v>-2042.49</v>
      </c>
      <c r="F31" s="31">
        <f t="shared" si="6"/>
        <v>0</v>
      </c>
      <c r="G31" s="34">
        <v>0</v>
      </c>
      <c r="H31" s="35">
        <v>0</v>
      </c>
    </row>
    <row r="32" spans="1:8" ht="45" customHeight="1" thickBot="1" x14ac:dyDescent="0.3">
      <c r="A32" s="10" t="s">
        <v>22</v>
      </c>
      <c r="B32" s="36">
        <v>2055.06</v>
      </c>
      <c r="C32" s="36">
        <v>2947.6</v>
      </c>
      <c r="D32" s="37">
        <v>790</v>
      </c>
      <c r="E32" s="31">
        <f t="shared" si="5"/>
        <v>-1265.06</v>
      </c>
      <c r="F32" s="31">
        <f t="shared" si="6"/>
        <v>-2157.6</v>
      </c>
      <c r="G32" s="37">
        <v>790</v>
      </c>
      <c r="H32" s="38">
        <v>790</v>
      </c>
    </row>
    <row r="33" spans="1:8" ht="42.75" customHeight="1" thickBot="1" x14ac:dyDescent="0.3">
      <c r="A33" s="12" t="s">
        <v>33</v>
      </c>
      <c r="B33" s="39">
        <f>SUM(B34:B40)</f>
        <v>44300.310000000005</v>
      </c>
      <c r="C33" s="39">
        <f t="shared" ref="C33:H33" si="7">SUM(C34:C40)</f>
        <v>46333.1</v>
      </c>
      <c r="D33" s="39">
        <f t="shared" si="7"/>
        <v>47942.5</v>
      </c>
      <c r="E33" s="39">
        <f t="shared" si="7"/>
        <v>3642.1899999999964</v>
      </c>
      <c r="F33" s="39">
        <f t="shared" si="7"/>
        <v>1609.3999999999974</v>
      </c>
      <c r="G33" s="39">
        <f t="shared" si="7"/>
        <v>46452.5</v>
      </c>
      <c r="H33" s="40">
        <f t="shared" si="7"/>
        <v>44957.5</v>
      </c>
    </row>
    <row r="34" spans="1:8" ht="32.25" customHeight="1" x14ac:dyDescent="0.25">
      <c r="A34" s="11" t="s">
        <v>15</v>
      </c>
      <c r="B34" s="30">
        <v>41779.800000000003</v>
      </c>
      <c r="C34" s="30">
        <v>38634.800000000003</v>
      </c>
      <c r="D34" s="31">
        <v>36843</v>
      </c>
      <c r="E34" s="31">
        <f>D34-B34</f>
        <v>-4936.8000000000029</v>
      </c>
      <c r="F34" s="31">
        <f>D34-C34</f>
        <v>-1791.8000000000029</v>
      </c>
      <c r="G34" s="31">
        <v>35353</v>
      </c>
      <c r="H34" s="32">
        <v>33858</v>
      </c>
    </row>
    <row r="35" spans="1:8" ht="24" customHeight="1" x14ac:dyDescent="0.25">
      <c r="A35" s="6" t="s">
        <v>17</v>
      </c>
      <c r="B35" s="33">
        <v>0</v>
      </c>
      <c r="C35" s="33">
        <v>210</v>
      </c>
      <c r="D35" s="34">
        <v>210</v>
      </c>
      <c r="E35" s="31">
        <f t="shared" ref="E35:E40" si="8">D35-B35</f>
        <v>210</v>
      </c>
      <c r="F35" s="31">
        <f t="shared" ref="F35:F40" si="9">D35-C35</f>
        <v>0</v>
      </c>
      <c r="G35" s="34">
        <v>210</v>
      </c>
      <c r="H35" s="35">
        <v>210</v>
      </c>
    </row>
    <row r="36" spans="1:8" ht="45" customHeight="1" x14ac:dyDescent="0.25">
      <c r="A36" s="6" t="s">
        <v>34</v>
      </c>
      <c r="B36" s="33">
        <v>749.47</v>
      </c>
      <c r="C36" s="33">
        <v>3045.7</v>
      </c>
      <c r="D36" s="34">
        <v>3427.5</v>
      </c>
      <c r="E36" s="31">
        <f t="shared" si="8"/>
        <v>2678.0299999999997</v>
      </c>
      <c r="F36" s="31">
        <f>D36-C36</f>
        <v>381.80000000000018</v>
      </c>
      <c r="G36" s="34">
        <v>3427.5</v>
      </c>
      <c r="H36" s="35">
        <v>3427.5</v>
      </c>
    </row>
    <row r="37" spans="1:8" ht="27" customHeight="1" x14ac:dyDescent="0.25">
      <c r="A37" s="6" t="s">
        <v>20</v>
      </c>
      <c r="B37" s="33">
        <v>303.74</v>
      </c>
      <c r="C37" s="33">
        <v>440</v>
      </c>
      <c r="D37" s="34">
        <v>440</v>
      </c>
      <c r="E37" s="31">
        <f t="shared" si="8"/>
        <v>136.26</v>
      </c>
      <c r="F37" s="31">
        <f t="shared" si="9"/>
        <v>0</v>
      </c>
      <c r="G37" s="34">
        <v>440</v>
      </c>
      <c r="H37" s="35">
        <v>440</v>
      </c>
    </row>
    <row r="38" spans="1:8" ht="27" customHeight="1" x14ac:dyDescent="0.25">
      <c r="A38" s="6" t="s">
        <v>35</v>
      </c>
      <c r="B38" s="33">
        <v>827.4</v>
      </c>
      <c r="C38" s="33">
        <v>2000</v>
      </c>
      <c r="D38" s="34">
        <v>2054</v>
      </c>
      <c r="E38" s="31">
        <f t="shared" si="8"/>
        <v>1226.5999999999999</v>
      </c>
      <c r="F38" s="31">
        <f t="shared" si="9"/>
        <v>54</v>
      </c>
      <c r="G38" s="34">
        <v>2054</v>
      </c>
      <c r="H38" s="35">
        <v>2054</v>
      </c>
    </row>
    <row r="39" spans="1:8" ht="34.5" customHeight="1" x14ac:dyDescent="0.25">
      <c r="A39" s="6" t="s">
        <v>36</v>
      </c>
      <c r="B39" s="33">
        <v>0</v>
      </c>
      <c r="C39" s="33">
        <v>1586</v>
      </c>
      <c r="D39" s="34">
        <v>4758</v>
      </c>
      <c r="E39" s="31">
        <f t="shared" si="8"/>
        <v>4758</v>
      </c>
      <c r="F39" s="31">
        <f t="shared" si="9"/>
        <v>3172</v>
      </c>
      <c r="G39" s="34">
        <v>4758</v>
      </c>
      <c r="H39" s="35">
        <v>4758</v>
      </c>
    </row>
    <row r="40" spans="1:8" ht="49.5" customHeight="1" thickBot="1" x14ac:dyDescent="0.3">
      <c r="A40" s="10" t="s">
        <v>22</v>
      </c>
      <c r="B40" s="36">
        <v>639.9</v>
      </c>
      <c r="C40" s="36">
        <v>416.6</v>
      </c>
      <c r="D40" s="37">
        <v>210</v>
      </c>
      <c r="E40" s="31">
        <f t="shared" si="8"/>
        <v>-429.9</v>
      </c>
      <c r="F40" s="31">
        <f t="shared" si="9"/>
        <v>-206.60000000000002</v>
      </c>
      <c r="G40" s="37">
        <v>210</v>
      </c>
      <c r="H40" s="38">
        <v>210</v>
      </c>
    </row>
    <row r="41" spans="1:8" ht="45" customHeight="1" thickBot="1" x14ac:dyDescent="0.3">
      <c r="A41" s="16" t="s">
        <v>37</v>
      </c>
      <c r="B41" s="22">
        <f>B42+B46</f>
        <v>25861.54</v>
      </c>
      <c r="C41" s="22">
        <f t="shared" ref="C41:H41" si="10">C42+C46</f>
        <v>8193</v>
      </c>
      <c r="D41" s="22">
        <f>D42+D46</f>
        <v>10193</v>
      </c>
      <c r="E41" s="22">
        <f t="shared" si="10"/>
        <v>-15668.54</v>
      </c>
      <c r="F41" s="22">
        <f t="shared" si="10"/>
        <v>2000</v>
      </c>
      <c r="G41" s="22">
        <f t="shared" si="10"/>
        <v>5999</v>
      </c>
      <c r="H41" s="23">
        <f t="shared" si="10"/>
        <v>5999</v>
      </c>
    </row>
    <row r="42" spans="1:8" ht="45" customHeight="1" thickBot="1" x14ac:dyDescent="0.3">
      <c r="A42" s="12" t="s">
        <v>38</v>
      </c>
      <c r="B42" s="39">
        <f>SUM(B43:B45)</f>
        <v>18141.52</v>
      </c>
      <c r="C42" s="39">
        <f t="shared" ref="C42:H42" si="11">SUM(C43:C45)</f>
        <v>540</v>
      </c>
      <c r="D42" s="39">
        <f t="shared" si="11"/>
        <v>500</v>
      </c>
      <c r="E42" s="39">
        <f t="shared" si="11"/>
        <v>-17641.52</v>
      </c>
      <c r="F42" s="39">
        <f t="shared" si="11"/>
        <v>-40</v>
      </c>
      <c r="G42" s="39">
        <f t="shared" si="11"/>
        <v>500</v>
      </c>
      <c r="H42" s="40">
        <f t="shared" si="11"/>
        <v>500</v>
      </c>
    </row>
    <row r="43" spans="1:8" ht="45" customHeight="1" x14ac:dyDescent="0.25">
      <c r="A43" s="11" t="s">
        <v>39</v>
      </c>
      <c r="B43" s="30">
        <v>12043.9</v>
      </c>
      <c r="C43" s="30">
        <v>0</v>
      </c>
      <c r="D43" s="31">
        <v>0</v>
      </c>
      <c r="E43" s="31">
        <f>D43-B43</f>
        <v>-12043.9</v>
      </c>
      <c r="F43" s="31">
        <f>D43-C43</f>
        <v>0</v>
      </c>
      <c r="G43" s="31">
        <v>0</v>
      </c>
      <c r="H43" s="32">
        <v>0</v>
      </c>
    </row>
    <row r="44" spans="1:8" ht="45" customHeight="1" x14ac:dyDescent="0.25">
      <c r="A44" s="6" t="s">
        <v>40</v>
      </c>
      <c r="B44" s="33">
        <v>5725.13</v>
      </c>
      <c r="C44" s="33">
        <v>540</v>
      </c>
      <c r="D44" s="34">
        <v>500</v>
      </c>
      <c r="E44" s="31">
        <f t="shared" ref="E44:E45" si="12">D44-B44</f>
        <v>-5225.13</v>
      </c>
      <c r="F44" s="31">
        <f t="shared" ref="F44:F45" si="13">D44-C44</f>
        <v>-40</v>
      </c>
      <c r="G44" s="34">
        <v>500</v>
      </c>
      <c r="H44" s="35">
        <v>500</v>
      </c>
    </row>
    <row r="45" spans="1:8" ht="45" customHeight="1" thickBot="1" x14ac:dyDescent="0.3">
      <c r="A45" s="10" t="s">
        <v>41</v>
      </c>
      <c r="B45" s="36">
        <v>372.49</v>
      </c>
      <c r="C45" s="36">
        <v>0</v>
      </c>
      <c r="D45" s="37">
        <v>0</v>
      </c>
      <c r="E45" s="31">
        <f t="shared" si="12"/>
        <v>-372.49</v>
      </c>
      <c r="F45" s="31">
        <f t="shared" si="13"/>
        <v>0</v>
      </c>
      <c r="G45" s="37">
        <v>0</v>
      </c>
      <c r="H45" s="38">
        <v>0</v>
      </c>
    </row>
    <row r="46" spans="1:8" ht="33.75" customHeight="1" thickBot="1" x14ac:dyDescent="0.3">
      <c r="A46" s="12" t="s">
        <v>42</v>
      </c>
      <c r="B46" s="39">
        <f>SUM(B47:B48)</f>
        <v>7720.02</v>
      </c>
      <c r="C46" s="39">
        <f t="shared" ref="C46:H46" si="14">SUM(C47:C48)</f>
        <v>7653</v>
      </c>
      <c r="D46" s="39">
        <f t="shared" si="14"/>
        <v>9693</v>
      </c>
      <c r="E46" s="39">
        <f t="shared" si="14"/>
        <v>1972.9799999999996</v>
      </c>
      <c r="F46" s="39">
        <f t="shared" si="14"/>
        <v>2040</v>
      </c>
      <c r="G46" s="39">
        <f t="shared" si="14"/>
        <v>5499</v>
      </c>
      <c r="H46" s="40">
        <f t="shared" si="14"/>
        <v>5499</v>
      </c>
    </row>
    <row r="47" spans="1:8" ht="29.25" customHeight="1" x14ac:dyDescent="0.25">
      <c r="A47" s="11" t="s">
        <v>43</v>
      </c>
      <c r="B47" s="30">
        <v>5697.85</v>
      </c>
      <c r="C47" s="30">
        <v>5319</v>
      </c>
      <c r="D47" s="31">
        <v>5359</v>
      </c>
      <c r="E47" s="31">
        <f>D47-B47</f>
        <v>-338.85000000000036</v>
      </c>
      <c r="F47" s="31">
        <f>D47-C47</f>
        <v>40</v>
      </c>
      <c r="G47" s="31">
        <v>3499</v>
      </c>
      <c r="H47" s="32">
        <v>3499</v>
      </c>
    </row>
    <row r="48" spans="1:8" ht="29.25" customHeight="1" thickBot="1" x14ac:dyDescent="0.3">
      <c r="A48" s="10" t="s">
        <v>44</v>
      </c>
      <c r="B48" s="36">
        <v>2022.17</v>
      </c>
      <c r="C48" s="36">
        <v>2334</v>
      </c>
      <c r="D48" s="37">
        <v>4334</v>
      </c>
      <c r="E48" s="31">
        <f>D48-B48</f>
        <v>2311.83</v>
      </c>
      <c r="F48" s="31">
        <f>D48-C48</f>
        <v>2000</v>
      </c>
      <c r="G48" s="37">
        <v>2000</v>
      </c>
      <c r="H48" s="38">
        <v>2000</v>
      </c>
    </row>
    <row r="49" spans="1:8" ht="45" customHeight="1" thickBot="1" x14ac:dyDescent="0.3">
      <c r="A49" s="16" t="s">
        <v>45</v>
      </c>
      <c r="B49" s="22">
        <f>B50+B57+B59+B61+B64+B67</f>
        <v>27401.249999999996</v>
      </c>
      <c r="C49" s="22">
        <f t="shared" ref="C49:H49" si="15">C50+C57+C59+C61+C64+C67</f>
        <v>20671.099999999999</v>
      </c>
      <c r="D49" s="22">
        <f>D50+D57+D59+D61+D64+D67</f>
        <v>63583.7</v>
      </c>
      <c r="E49" s="22">
        <f t="shared" si="15"/>
        <v>36182.449999999997</v>
      </c>
      <c r="F49" s="22">
        <f t="shared" si="15"/>
        <v>42912.6</v>
      </c>
      <c r="G49" s="22">
        <f t="shared" si="15"/>
        <v>79424.399999999994</v>
      </c>
      <c r="H49" s="23">
        <f t="shared" si="15"/>
        <v>17785.3</v>
      </c>
    </row>
    <row r="50" spans="1:8" ht="45" customHeight="1" thickBot="1" x14ac:dyDescent="0.3">
      <c r="A50" s="12" t="s">
        <v>46</v>
      </c>
      <c r="B50" s="39">
        <f>SUM(B51:B56)</f>
        <v>6031.6100000000006</v>
      </c>
      <c r="C50" s="39">
        <f t="shared" ref="C50:H50" si="16">SUM(C51:C56)</f>
        <v>6150</v>
      </c>
      <c r="D50" s="39">
        <f t="shared" si="16"/>
        <v>48242.5</v>
      </c>
      <c r="E50" s="39">
        <f t="shared" si="16"/>
        <v>42210.89</v>
      </c>
      <c r="F50" s="39">
        <f t="shared" si="16"/>
        <v>42092.5</v>
      </c>
      <c r="G50" s="39">
        <f t="shared" si="16"/>
        <v>68382.399999999994</v>
      </c>
      <c r="H50" s="40">
        <f t="shared" si="16"/>
        <v>7243.3</v>
      </c>
    </row>
    <row r="51" spans="1:8" ht="54" customHeight="1" x14ac:dyDescent="0.25">
      <c r="A51" s="11" t="s">
        <v>136</v>
      </c>
      <c r="B51" s="30">
        <v>0</v>
      </c>
      <c r="C51" s="30">
        <v>0</v>
      </c>
      <c r="D51" s="31">
        <v>15904.9</v>
      </c>
      <c r="E51" s="31">
        <f>D51-B51</f>
        <v>15904.9</v>
      </c>
      <c r="F51" s="31">
        <f>D51-C51</f>
        <v>15904.9</v>
      </c>
      <c r="G51" s="31">
        <v>0</v>
      </c>
      <c r="H51" s="32">
        <v>0</v>
      </c>
    </row>
    <row r="52" spans="1:8" ht="33.75" customHeight="1" x14ac:dyDescent="0.25">
      <c r="A52" s="6" t="s">
        <v>137</v>
      </c>
      <c r="B52" s="33">
        <v>0</v>
      </c>
      <c r="C52" s="33">
        <v>0</v>
      </c>
      <c r="D52" s="34">
        <v>26394.6</v>
      </c>
      <c r="E52" s="31">
        <f t="shared" ref="E52:E56" si="17">D52-B52</f>
        <v>26394.6</v>
      </c>
      <c r="F52" s="31">
        <f t="shared" ref="F52:F56" si="18">D52-C52</f>
        <v>26394.6</v>
      </c>
      <c r="G52" s="34">
        <v>63939.4</v>
      </c>
      <c r="H52" s="35">
        <v>2800.3</v>
      </c>
    </row>
    <row r="53" spans="1:8" ht="37.5" customHeight="1" x14ac:dyDescent="0.25">
      <c r="A53" s="6" t="s">
        <v>47</v>
      </c>
      <c r="B53" s="33">
        <v>3476.32</v>
      </c>
      <c r="C53" s="33">
        <v>2320.8000000000002</v>
      </c>
      <c r="D53" s="34">
        <v>850</v>
      </c>
      <c r="E53" s="31">
        <f t="shared" si="17"/>
        <v>-2626.32</v>
      </c>
      <c r="F53" s="31">
        <f t="shared" si="18"/>
        <v>-1470.8000000000002</v>
      </c>
      <c r="G53" s="34">
        <v>850</v>
      </c>
      <c r="H53" s="35">
        <v>850</v>
      </c>
    </row>
    <row r="54" spans="1:8" ht="36" customHeight="1" x14ac:dyDescent="0.25">
      <c r="A54" s="6" t="s">
        <v>48</v>
      </c>
      <c r="B54" s="33">
        <v>1186.46</v>
      </c>
      <c r="C54" s="33">
        <v>600</v>
      </c>
      <c r="D54" s="34">
        <v>1500</v>
      </c>
      <c r="E54" s="31">
        <f t="shared" si="17"/>
        <v>313.53999999999996</v>
      </c>
      <c r="F54" s="31">
        <f t="shared" si="18"/>
        <v>900</v>
      </c>
      <c r="G54" s="34">
        <v>1000</v>
      </c>
      <c r="H54" s="35">
        <v>1000</v>
      </c>
    </row>
    <row r="55" spans="1:8" ht="34.5" customHeight="1" x14ac:dyDescent="0.25">
      <c r="A55" s="6" t="s">
        <v>49</v>
      </c>
      <c r="B55" s="33">
        <v>1368.83</v>
      </c>
      <c r="C55" s="33">
        <v>3165.6</v>
      </c>
      <c r="D55" s="34">
        <v>2800</v>
      </c>
      <c r="E55" s="31">
        <f t="shared" si="17"/>
        <v>1431.17</v>
      </c>
      <c r="F55" s="31">
        <f t="shared" si="18"/>
        <v>-365.59999999999991</v>
      </c>
      <c r="G55" s="34">
        <v>1800</v>
      </c>
      <c r="H55" s="35">
        <v>1800</v>
      </c>
    </row>
    <row r="56" spans="1:8" ht="53.25" customHeight="1" thickBot="1" x14ac:dyDescent="0.3">
      <c r="A56" s="10" t="s">
        <v>50</v>
      </c>
      <c r="B56" s="36">
        <v>0</v>
      </c>
      <c r="C56" s="36">
        <v>63.6</v>
      </c>
      <c r="D56" s="37">
        <v>793</v>
      </c>
      <c r="E56" s="31">
        <f t="shared" si="17"/>
        <v>793</v>
      </c>
      <c r="F56" s="31">
        <f t="shared" si="18"/>
        <v>729.4</v>
      </c>
      <c r="G56" s="37">
        <v>793</v>
      </c>
      <c r="H56" s="38">
        <v>793</v>
      </c>
    </row>
    <row r="57" spans="1:8" ht="33" customHeight="1" thickBot="1" x14ac:dyDescent="0.3">
      <c r="A57" s="12" t="s">
        <v>42</v>
      </c>
      <c r="B57" s="39">
        <f>B58</f>
        <v>0</v>
      </c>
      <c r="C57" s="39">
        <f t="shared" ref="C57:H57" si="19">C58</f>
        <v>0</v>
      </c>
      <c r="D57" s="39">
        <f t="shared" si="19"/>
        <v>501</v>
      </c>
      <c r="E57" s="39">
        <f t="shared" si="19"/>
        <v>501</v>
      </c>
      <c r="F57" s="39">
        <f t="shared" si="19"/>
        <v>501</v>
      </c>
      <c r="G57" s="39">
        <f t="shared" si="19"/>
        <v>501</v>
      </c>
      <c r="H57" s="40">
        <f t="shared" si="19"/>
        <v>501</v>
      </c>
    </row>
    <row r="58" spans="1:8" ht="22.5" customHeight="1" thickBot="1" x14ac:dyDescent="0.3">
      <c r="A58" s="17" t="s">
        <v>43</v>
      </c>
      <c r="B58" s="41">
        <v>0</v>
      </c>
      <c r="C58" s="41">
        <v>0</v>
      </c>
      <c r="D58" s="42">
        <v>501</v>
      </c>
      <c r="E58" s="42">
        <f>D58-B58</f>
        <v>501</v>
      </c>
      <c r="F58" s="42">
        <f>D58-C58</f>
        <v>501</v>
      </c>
      <c r="G58" s="42">
        <v>501</v>
      </c>
      <c r="H58" s="43">
        <v>501</v>
      </c>
    </row>
    <row r="59" spans="1:8" ht="35.25" customHeight="1" thickBot="1" x14ac:dyDescent="0.3">
      <c r="A59" s="12" t="s">
        <v>51</v>
      </c>
      <c r="B59" s="39">
        <f>B60</f>
        <v>11574.06</v>
      </c>
      <c r="C59" s="39">
        <f t="shared" ref="C59:H59" si="20">C60</f>
        <v>2895</v>
      </c>
      <c r="D59" s="39">
        <f t="shared" si="20"/>
        <v>4000</v>
      </c>
      <c r="E59" s="39">
        <f t="shared" si="20"/>
        <v>-7574.0599999999995</v>
      </c>
      <c r="F59" s="39">
        <f t="shared" si="20"/>
        <v>1105</v>
      </c>
      <c r="G59" s="39">
        <f t="shared" si="20"/>
        <v>2000</v>
      </c>
      <c r="H59" s="40">
        <f t="shared" si="20"/>
        <v>1500</v>
      </c>
    </row>
    <row r="60" spans="1:8" ht="33.75" customHeight="1" thickBot="1" x14ac:dyDescent="0.3">
      <c r="A60" s="17" t="s">
        <v>52</v>
      </c>
      <c r="B60" s="41">
        <v>11574.06</v>
      </c>
      <c r="C60" s="41">
        <v>2895</v>
      </c>
      <c r="D60" s="42">
        <v>4000</v>
      </c>
      <c r="E60" s="42">
        <f>D60-B60</f>
        <v>-7574.0599999999995</v>
      </c>
      <c r="F60" s="42">
        <f>D60-C60</f>
        <v>1105</v>
      </c>
      <c r="G60" s="42">
        <v>2000</v>
      </c>
      <c r="H60" s="43">
        <v>1500</v>
      </c>
    </row>
    <row r="61" spans="1:8" ht="29.25" customHeight="1" thickBot="1" x14ac:dyDescent="0.3">
      <c r="A61" s="12" t="s">
        <v>144</v>
      </c>
      <c r="B61" s="39">
        <f>SUM(B62:B63)</f>
        <v>9670.16</v>
      </c>
      <c r="C61" s="39">
        <f t="shared" ref="C61:H61" si="21">SUM(C62:C63)</f>
        <v>11226.1</v>
      </c>
      <c r="D61" s="39">
        <f t="shared" si="21"/>
        <v>9200</v>
      </c>
      <c r="E61" s="39">
        <f t="shared" si="21"/>
        <v>-470.15999999999985</v>
      </c>
      <c r="F61" s="39">
        <f t="shared" si="21"/>
        <v>-2026.1000000000004</v>
      </c>
      <c r="G61" s="39">
        <f t="shared" si="21"/>
        <v>8000</v>
      </c>
      <c r="H61" s="40">
        <f t="shared" si="21"/>
        <v>8000</v>
      </c>
    </row>
    <row r="62" spans="1:8" ht="27" customHeight="1" x14ac:dyDescent="0.25">
      <c r="A62" s="11" t="s">
        <v>53</v>
      </c>
      <c r="B62" s="30">
        <v>8890.41</v>
      </c>
      <c r="C62" s="30">
        <v>10026.1</v>
      </c>
      <c r="D62" s="31">
        <v>7200</v>
      </c>
      <c r="E62" s="31">
        <f>D62-B62</f>
        <v>-1690.4099999999999</v>
      </c>
      <c r="F62" s="31">
        <f>D62-C62</f>
        <v>-2826.1000000000004</v>
      </c>
      <c r="G62" s="31">
        <v>6000</v>
      </c>
      <c r="H62" s="32">
        <v>6000</v>
      </c>
    </row>
    <row r="63" spans="1:8" ht="28.5" customHeight="1" thickBot="1" x14ac:dyDescent="0.3">
      <c r="A63" s="10" t="s">
        <v>54</v>
      </c>
      <c r="B63" s="36">
        <v>779.75</v>
      </c>
      <c r="C63" s="36">
        <v>1200</v>
      </c>
      <c r="D63" s="37">
        <v>2000</v>
      </c>
      <c r="E63" s="31">
        <f>D63-B63</f>
        <v>1220.25</v>
      </c>
      <c r="F63" s="31">
        <f>D63-C63</f>
        <v>800</v>
      </c>
      <c r="G63" s="37">
        <v>2000</v>
      </c>
      <c r="H63" s="38">
        <v>2000</v>
      </c>
    </row>
    <row r="64" spans="1:8" ht="30.75" customHeight="1" thickBot="1" x14ac:dyDescent="0.3">
      <c r="A64" s="12" t="s">
        <v>138</v>
      </c>
      <c r="B64" s="39">
        <f>SUM(B65:B66)</f>
        <v>0</v>
      </c>
      <c r="C64" s="39">
        <f t="shared" ref="C64:H64" si="22">SUM(C65:C66)</f>
        <v>0</v>
      </c>
      <c r="D64" s="39">
        <f t="shared" si="22"/>
        <v>1240.2</v>
      </c>
      <c r="E64" s="39">
        <f t="shared" si="22"/>
        <v>1240.2</v>
      </c>
      <c r="F64" s="39">
        <f t="shared" si="22"/>
        <v>1240.2</v>
      </c>
      <c r="G64" s="39">
        <f t="shared" si="22"/>
        <v>141</v>
      </c>
      <c r="H64" s="40">
        <f t="shared" si="22"/>
        <v>141</v>
      </c>
    </row>
    <row r="65" spans="1:8" ht="28.5" customHeight="1" x14ac:dyDescent="0.25">
      <c r="A65" s="11" t="s">
        <v>139</v>
      </c>
      <c r="B65" s="30">
        <v>0</v>
      </c>
      <c r="C65" s="30">
        <v>0</v>
      </c>
      <c r="D65" s="31">
        <v>1099.2</v>
      </c>
      <c r="E65" s="31">
        <f>D65-B65</f>
        <v>1099.2</v>
      </c>
      <c r="F65" s="31">
        <f>D65-C65</f>
        <v>1099.2</v>
      </c>
      <c r="G65" s="31">
        <v>0</v>
      </c>
      <c r="H65" s="32">
        <v>0</v>
      </c>
    </row>
    <row r="66" spans="1:8" ht="28.5" customHeight="1" thickBot="1" x14ac:dyDescent="0.3">
      <c r="A66" s="10" t="s">
        <v>140</v>
      </c>
      <c r="B66" s="36">
        <v>0</v>
      </c>
      <c r="C66" s="36">
        <v>0</v>
      </c>
      <c r="D66" s="37">
        <v>141</v>
      </c>
      <c r="E66" s="31">
        <f>D66-B66</f>
        <v>141</v>
      </c>
      <c r="F66" s="31">
        <f>D66-C66</f>
        <v>141</v>
      </c>
      <c r="G66" s="37">
        <v>141</v>
      </c>
      <c r="H66" s="38">
        <v>141</v>
      </c>
    </row>
    <row r="67" spans="1:8" ht="47.25" customHeight="1" thickBot="1" x14ac:dyDescent="0.3">
      <c r="A67" s="12" t="s">
        <v>55</v>
      </c>
      <c r="B67" s="39">
        <f>SUM(B68)</f>
        <v>125.42</v>
      </c>
      <c r="C67" s="39">
        <f t="shared" ref="C67:H67" si="23">SUM(C68)</f>
        <v>400</v>
      </c>
      <c r="D67" s="39">
        <f t="shared" si="23"/>
        <v>400</v>
      </c>
      <c r="E67" s="39">
        <f t="shared" si="23"/>
        <v>274.58</v>
      </c>
      <c r="F67" s="39">
        <f t="shared" si="23"/>
        <v>0</v>
      </c>
      <c r="G67" s="39">
        <f t="shared" si="23"/>
        <v>400</v>
      </c>
      <c r="H67" s="40">
        <f t="shared" si="23"/>
        <v>400</v>
      </c>
    </row>
    <row r="68" spans="1:8" ht="25.5" customHeight="1" thickBot="1" x14ac:dyDescent="0.3">
      <c r="A68" s="17" t="s">
        <v>56</v>
      </c>
      <c r="B68" s="41">
        <v>125.42</v>
      </c>
      <c r="C68" s="41">
        <v>400</v>
      </c>
      <c r="D68" s="42">
        <v>400</v>
      </c>
      <c r="E68" s="42">
        <f>D68-B68</f>
        <v>274.58</v>
      </c>
      <c r="F68" s="42">
        <f>D68-C68</f>
        <v>0</v>
      </c>
      <c r="G68" s="42">
        <v>400</v>
      </c>
      <c r="H68" s="43">
        <v>400</v>
      </c>
    </row>
    <row r="69" spans="1:8" ht="39.75" customHeight="1" thickBot="1" x14ac:dyDescent="0.3">
      <c r="A69" s="16" t="s">
        <v>57</v>
      </c>
      <c r="B69" s="22">
        <f>B70</f>
        <v>70160.909999999989</v>
      </c>
      <c r="C69" s="22">
        <f t="shared" ref="C69:H69" si="24">C70</f>
        <v>71798.799999999988</v>
      </c>
      <c r="D69" s="22">
        <f t="shared" si="24"/>
        <v>144401.5</v>
      </c>
      <c r="E69" s="22">
        <f t="shared" si="24"/>
        <v>74240.59</v>
      </c>
      <c r="F69" s="22">
        <f t="shared" si="24"/>
        <v>72602.7</v>
      </c>
      <c r="G69" s="22">
        <f t="shared" si="24"/>
        <v>81126</v>
      </c>
      <c r="H69" s="23">
        <f t="shared" si="24"/>
        <v>78122</v>
      </c>
    </row>
    <row r="70" spans="1:8" ht="45" customHeight="1" thickBot="1" x14ac:dyDescent="0.3">
      <c r="A70" s="12" t="s">
        <v>58</v>
      </c>
      <c r="B70" s="39">
        <f>SUM(B71:B82)</f>
        <v>70160.909999999989</v>
      </c>
      <c r="C70" s="39">
        <f t="shared" ref="C70:H70" si="25">SUM(C71:C82)</f>
        <v>71798.799999999988</v>
      </c>
      <c r="D70" s="39">
        <f t="shared" si="25"/>
        <v>144401.5</v>
      </c>
      <c r="E70" s="39">
        <f t="shared" si="25"/>
        <v>74240.59</v>
      </c>
      <c r="F70" s="39">
        <f t="shared" si="25"/>
        <v>72602.7</v>
      </c>
      <c r="G70" s="39">
        <f t="shared" si="25"/>
        <v>81126</v>
      </c>
      <c r="H70" s="40">
        <f t="shared" si="25"/>
        <v>78122</v>
      </c>
    </row>
    <row r="71" spans="1:8" ht="39.75" customHeight="1" x14ac:dyDescent="0.25">
      <c r="A71" s="11" t="s">
        <v>15</v>
      </c>
      <c r="B71" s="30">
        <v>68485.86</v>
      </c>
      <c r="C71" s="30">
        <v>67833.7</v>
      </c>
      <c r="D71" s="31">
        <v>75152</v>
      </c>
      <c r="E71" s="31">
        <f>D71-B71</f>
        <v>6666.1399999999994</v>
      </c>
      <c r="F71" s="31">
        <f>D71-C71</f>
        <v>7318.3000000000029</v>
      </c>
      <c r="G71" s="31">
        <v>78581</v>
      </c>
      <c r="H71" s="32">
        <v>75577</v>
      </c>
    </row>
    <row r="72" spans="1:8" ht="27" customHeight="1" x14ac:dyDescent="0.25">
      <c r="A72" s="6" t="s">
        <v>17</v>
      </c>
      <c r="B72" s="33">
        <v>1111.56</v>
      </c>
      <c r="C72" s="33">
        <v>654.5</v>
      </c>
      <c r="D72" s="34">
        <v>636</v>
      </c>
      <c r="E72" s="31">
        <f t="shared" ref="E72:E82" si="26">D72-B72</f>
        <v>-475.55999999999995</v>
      </c>
      <c r="F72" s="31">
        <f t="shared" ref="F72:F82" si="27">D72-C72</f>
        <v>-18.5</v>
      </c>
      <c r="G72" s="34">
        <v>536</v>
      </c>
      <c r="H72" s="35">
        <v>536</v>
      </c>
    </row>
    <row r="73" spans="1:8" ht="45" customHeight="1" x14ac:dyDescent="0.25">
      <c r="A73" s="6" t="s">
        <v>59</v>
      </c>
      <c r="B73" s="33">
        <v>149.22</v>
      </c>
      <c r="C73" s="33">
        <v>226.4</v>
      </c>
      <c r="D73" s="34">
        <v>0</v>
      </c>
      <c r="E73" s="31">
        <f t="shared" si="26"/>
        <v>-149.22</v>
      </c>
      <c r="F73" s="31">
        <f t="shared" si="27"/>
        <v>-226.4</v>
      </c>
      <c r="G73" s="34">
        <v>168</v>
      </c>
      <c r="H73" s="35">
        <v>168</v>
      </c>
    </row>
    <row r="74" spans="1:8" ht="30.75" customHeight="1" x14ac:dyDescent="0.25">
      <c r="A74" s="6" t="s">
        <v>20</v>
      </c>
      <c r="B74" s="33">
        <v>0</v>
      </c>
      <c r="C74" s="33">
        <v>57.5</v>
      </c>
      <c r="D74" s="34">
        <v>681</v>
      </c>
      <c r="E74" s="31">
        <f t="shared" si="26"/>
        <v>681</v>
      </c>
      <c r="F74" s="31">
        <f t="shared" si="27"/>
        <v>623.5</v>
      </c>
      <c r="G74" s="34">
        <v>681</v>
      </c>
      <c r="H74" s="35">
        <v>681</v>
      </c>
    </row>
    <row r="75" spans="1:8" ht="35.25" customHeight="1" x14ac:dyDescent="0.25">
      <c r="A75" s="6" t="s">
        <v>60</v>
      </c>
      <c r="B75" s="33">
        <v>18.12</v>
      </c>
      <c r="C75" s="33">
        <v>95</v>
      </c>
      <c r="D75" s="34">
        <v>183</v>
      </c>
      <c r="E75" s="31">
        <f t="shared" si="26"/>
        <v>164.88</v>
      </c>
      <c r="F75" s="31">
        <f t="shared" si="27"/>
        <v>88</v>
      </c>
      <c r="G75" s="34">
        <v>183</v>
      </c>
      <c r="H75" s="35">
        <v>183</v>
      </c>
    </row>
    <row r="76" spans="1:8" ht="45" customHeight="1" x14ac:dyDescent="0.25">
      <c r="A76" s="6" t="s">
        <v>61</v>
      </c>
      <c r="B76" s="33">
        <v>391.53</v>
      </c>
      <c r="C76" s="33">
        <v>850</v>
      </c>
      <c r="D76" s="34">
        <v>950</v>
      </c>
      <c r="E76" s="31">
        <f t="shared" si="26"/>
        <v>558.47</v>
      </c>
      <c r="F76" s="31">
        <f t="shared" si="27"/>
        <v>100</v>
      </c>
      <c r="G76" s="34">
        <v>950</v>
      </c>
      <c r="H76" s="35">
        <v>950</v>
      </c>
    </row>
    <row r="77" spans="1:8" ht="45" customHeight="1" x14ac:dyDescent="0.25">
      <c r="A77" s="6" t="s">
        <v>62</v>
      </c>
      <c r="B77" s="33">
        <v>4.62</v>
      </c>
      <c r="C77" s="33">
        <v>258</v>
      </c>
      <c r="D77" s="34">
        <v>251</v>
      </c>
      <c r="E77" s="31">
        <f t="shared" si="26"/>
        <v>246.38</v>
      </c>
      <c r="F77" s="31">
        <f t="shared" si="27"/>
        <v>-7</v>
      </c>
      <c r="G77" s="34">
        <v>20</v>
      </c>
      <c r="H77" s="35">
        <v>20</v>
      </c>
    </row>
    <row r="78" spans="1:8" ht="45" customHeight="1" x14ac:dyDescent="0.25">
      <c r="A78" s="6" t="s">
        <v>62</v>
      </c>
      <c r="B78" s="33">
        <v>0</v>
      </c>
      <c r="C78" s="33">
        <v>7</v>
      </c>
      <c r="D78" s="34">
        <v>7</v>
      </c>
      <c r="E78" s="31">
        <f t="shared" si="26"/>
        <v>7</v>
      </c>
      <c r="F78" s="31">
        <f t="shared" si="27"/>
        <v>0</v>
      </c>
      <c r="G78" s="34">
        <v>7</v>
      </c>
      <c r="H78" s="35">
        <v>7</v>
      </c>
    </row>
    <row r="79" spans="1:8" ht="45" customHeight="1" x14ac:dyDescent="0.25">
      <c r="A79" s="6" t="s">
        <v>63</v>
      </c>
      <c r="B79" s="33">
        <v>0</v>
      </c>
      <c r="C79" s="33">
        <v>795.7</v>
      </c>
      <c r="D79" s="34">
        <v>0</v>
      </c>
      <c r="E79" s="31">
        <f t="shared" si="26"/>
        <v>0</v>
      </c>
      <c r="F79" s="31">
        <f t="shared" si="27"/>
        <v>-795.7</v>
      </c>
      <c r="G79" s="34">
        <v>0</v>
      </c>
      <c r="H79" s="35">
        <v>0</v>
      </c>
    </row>
    <row r="80" spans="1:8" ht="29.25" customHeight="1" x14ac:dyDescent="0.25">
      <c r="A80" s="6" t="s">
        <v>64</v>
      </c>
      <c r="B80" s="33">
        <v>0</v>
      </c>
      <c r="C80" s="33">
        <v>1021</v>
      </c>
      <c r="D80" s="34">
        <v>0</v>
      </c>
      <c r="E80" s="31">
        <f t="shared" si="26"/>
        <v>0</v>
      </c>
      <c r="F80" s="31">
        <f t="shared" si="27"/>
        <v>-1021</v>
      </c>
      <c r="G80" s="34">
        <v>0</v>
      </c>
      <c r="H80" s="35">
        <v>0</v>
      </c>
    </row>
    <row r="81" spans="1:8" s="2" customFormat="1" ht="45" customHeight="1" x14ac:dyDescent="0.25">
      <c r="A81" s="6" t="s">
        <v>141</v>
      </c>
      <c r="B81" s="33">
        <v>0</v>
      </c>
      <c r="C81" s="33">
        <v>0</v>
      </c>
      <c r="D81" s="34">
        <v>66008.5</v>
      </c>
      <c r="E81" s="31">
        <f t="shared" si="26"/>
        <v>66008.5</v>
      </c>
      <c r="F81" s="31">
        <f t="shared" si="27"/>
        <v>66008.5</v>
      </c>
      <c r="G81" s="34">
        <v>0</v>
      </c>
      <c r="H81" s="35">
        <v>0</v>
      </c>
    </row>
    <row r="82" spans="1:8" ht="45" customHeight="1" thickBot="1" x14ac:dyDescent="0.3">
      <c r="A82" s="10" t="s">
        <v>142</v>
      </c>
      <c r="B82" s="36">
        <v>0</v>
      </c>
      <c r="C82" s="36">
        <v>0</v>
      </c>
      <c r="D82" s="37">
        <v>533</v>
      </c>
      <c r="E82" s="31">
        <f t="shared" si="26"/>
        <v>533</v>
      </c>
      <c r="F82" s="31">
        <f t="shared" si="27"/>
        <v>533</v>
      </c>
      <c r="G82" s="37">
        <v>0</v>
      </c>
      <c r="H82" s="38">
        <v>0</v>
      </c>
    </row>
    <row r="83" spans="1:8" ht="60.75" customHeight="1" thickBot="1" x14ac:dyDescent="0.3">
      <c r="A83" s="16" t="s">
        <v>65</v>
      </c>
      <c r="B83" s="22">
        <f>B84+B88+B90+B92</f>
        <v>91115.739999999991</v>
      </c>
      <c r="C83" s="22">
        <f t="shared" ref="C83:H83" si="28">C84+C88+C90+C92</f>
        <v>252828.5</v>
      </c>
      <c r="D83" s="22">
        <f t="shared" si="28"/>
        <v>37804.400000000001</v>
      </c>
      <c r="E83" s="22">
        <f t="shared" si="28"/>
        <v>-53311.34</v>
      </c>
      <c r="F83" s="22">
        <f t="shared" si="28"/>
        <v>-215024.09999999998</v>
      </c>
      <c r="G83" s="22">
        <f t="shared" si="28"/>
        <v>52313.899999999994</v>
      </c>
      <c r="H83" s="23">
        <f t="shared" si="28"/>
        <v>38312.6</v>
      </c>
    </row>
    <row r="84" spans="1:8" ht="70.5" customHeight="1" thickBot="1" x14ac:dyDescent="0.3">
      <c r="A84" s="12" t="s">
        <v>66</v>
      </c>
      <c r="B84" s="39">
        <f>SUM(B85:B87)</f>
        <v>14211.28</v>
      </c>
      <c r="C84" s="39">
        <f t="shared" ref="C84:H84" si="29">SUM(C85:C87)</f>
        <v>15697.3</v>
      </c>
      <c r="D84" s="39">
        <f t="shared" si="29"/>
        <v>16260</v>
      </c>
      <c r="E84" s="39">
        <f t="shared" si="29"/>
        <v>2048.7199999999993</v>
      </c>
      <c r="F84" s="39">
        <f t="shared" si="29"/>
        <v>562.70000000000005</v>
      </c>
      <c r="G84" s="39">
        <f t="shared" si="29"/>
        <v>16060</v>
      </c>
      <c r="H84" s="40">
        <f t="shared" si="29"/>
        <v>1517</v>
      </c>
    </row>
    <row r="85" spans="1:8" ht="45" customHeight="1" x14ac:dyDescent="0.25">
      <c r="A85" s="11" t="s">
        <v>67</v>
      </c>
      <c r="B85" s="30">
        <v>14082.94</v>
      </c>
      <c r="C85" s="30">
        <v>14543</v>
      </c>
      <c r="D85" s="31">
        <v>14543</v>
      </c>
      <c r="E85" s="31">
        <f>D85-B85</f>
        <v>460.05999999999949</v>
      </c>
      <c r="F85" s="31">
        <f>D85-C85</f>
        <v>0</v>
      </c>
      <c r="G85" s="31">
        <v>14543</v>
      </c>
      <c r="H85" s="32">
        <v>0</v>
      </c>
    </row>
    <row r="86" spans="1:8" ht="45" customHeight="1" x14ac:dyDescent="0.25">
      <c r="A86" s="6" t="s">
        <v>68</v>
      </c>
      <c r="B86" s="33">
        <v>128.34</v>
      </c>
      <c r="C86" s="33">
        <v>117.3</v>
      </c>
      <c r="D86" s="34">
        <v>517</v>
      </c>
      <c r="E86" s="31">
        <f t="shared" ref="E86:E87" si="30">D86-B86</f>
        <v>388.65999999999997</v>
      </c>
      <c r="F86" s="31">
        <f t="shared" ref="F86:F87" si="31">D86-C86</f>
        <v>399.7</v>
      </c>
      <c r="G86" s="34">
        <v>517</v>
      </c>
      <c r="H86" s="35">
        <v>517</v>
      </c>
    </row>
    <row r="87" spans="1:8" ht="45" customHeight="1" thickBot="1" x14ac:dyDescent="0.3">
      <c r="A87" s="10" t="s">
        <v>69</v>
      </c>
      <c r="B87" s="36">
        <v>0</v>
      </c>
      <c r="C87" s="36">
        <v>1037</v>
      </c>
      <c r="D87" s="37">
        <v>1200</v>
      </c>
      <c r="E87" s="31">
        <f t="shared" si="30"/>
        <v>1200</v>
      </c>
      <c r="F87" s="31">
        <f t="shared" si="31"/>
        <v>163</v>
      </c>
      <c r="G87" s="37">
        <v>1000</v>
      </c>
      <c r="H87" s="38">
        <v>1000</v>
      </c>
    </row>
    <row r="88" spans="1:8" ht="33" customHeight="1" thickBot="1" x14ac:dyDescent="0.3">
      <c r="A88" s="12" t="s">
        <v>70</v>
      </c>
      <c r="B88" s="39">
        <f>SUM(B89)</f>
        <v>6216</v>
      </c>
      <c r="C88" s="39">
        <f t="shared" ref="C88:H88" si="32">SUM(C89)</f>
        <v>7226.1</v>
      </c>
      <c r="D88" s="39">
        <f t="shared" si="32"/>
        <v>7755</v>
      </c>
      <c r="E88" s="39">
        <f t="shared" si="32"/>
        <v>1539</v>
      </c>
      <c r="F88" s="39">
        <f t="shared" si="32"/>
        <v>528.89999999999964</v>
      </c>
      <c r="G88" s="39">
        <f t="shared" si="32"/>
        <v>8195.2999999999993</v>
      </c>
      <c r="H88" s="40">
        <f t="shared" si="32"/>
        <v>8195.2999999999993</v>
      </c>
    </row>
    <row r="89" spans="1:8" ht="41.25" customHeight="1" thickBot="1" x14ac:dyDescent="0.3">
      <c r="A89" s="17" t="s">
        <v>71</v>
      </c>
      <c r="B89" s="41">
        <v>6216</v>
      </c>
      <c r="C89" s="41">
        <v>7226.1</v>
      </c>
      <c r="D89" s="42">
        <v>7755</v>
      </c>
      <c r="E89" s="42">
        <f>D89-B89</f>
        <v>1539</v>
      </c>
      <c r="F89" s="42">
        <f>D89-C89</f>
        <v>528.89999999999964</v>
      </c>
      <c r="G89" s="42">
        <v>8195.2999999999993</v>
      </c>
      <c r="H89" s="43">
        <v>8195.2999999999993</v>
      </c>
    </row>
    <row r="90" spans="1:8" ht="45" customHeight="1" thickBot="1" x14ac:dyDescent="0.3">
      <c r="A90" s="12" t="s">
        <v>72</v>
      </c>
      <c r="B90" s="39">
        <f>SUM(B91)</f>
        <v>30679.439999999999</v>
      </c>
      <c r="C90" s="39">
        <f t="shared" ref="C90:H90" si="33">SUM(C91)</f>
        <v>39087.4</v>
      </c>
      <c r="D90" s="39">
        <f t="shared" si="33"/>
        <v>13742.4</v>
      </c>
      <c r="E90" s="39">
        <f t="shared" si="33"/>
        <v>-16937.04</v>
      </c>
      <c r="F90" s="39">
        <f t="shared" si="33"/>
        <v>-25345</v>
      </c>
      <c r="G90" s="39">
        <f t="shared" si="33"/>
        <v>28011.599999999999</v>
      </c>
      <c r="H90" s="40">
        <f t="shared" si="33"/>
        <v>28553.3</v>
      </c>
    </row>
    <row r="91" spans="1:8" ht="48" customHeight="1" thickBot="1" x14ac:dyDescent="0.3">
      <c r="A91" s="17" t="s">
        <v>73</v>
      </c>
      <c r="B91" s="41">
        <v>30679.439999999999</v>
      </c>
      <c r="C91" s="41">
        <v>39087.4</v>
      </c>
      <c r="D91" s="42">
        <v>13742.4</v>
      </c>
      <c r="E91" s="42">
        <f>D91-B91</f>
        <v>-16937.04</v>
      </c>
      <c r="F91" s="42">
        <f>D91-C91</f>
        <v>-25345</v>
      </c>
      <c r="G91" s="42">
        <v>28011.599999999999</v>
      </c>
      <c r="H91" s="43">
        <v>28553.3</v>
      </c>
    </row>
    <row r="92" spans="1:8" ht="45" customHeight="1" thickBot="1" x14ac:dyDescent="0.3">
      <c r="A92" s="12" t="s">
        <v>74</v>
      </c>
      <c r="B92" s="39">
        <f>SUM(B93:B95)</f>
        <v>40009.019999999997</v>
      </c>
      <c r="C92" s="39">
        <f t="shared" ref="C92:H92" si="34">SUM(C93:C95)</f>
        <v>190817.69999999998</v>
      </c>
      <c r="D92" s="39">
        <f t="shared" si="34"/>
        <v>47</v>
      </c>
      <c r="E92" s="39">
        <f t="shared" si="34"/>
        <v>-39962.019999999997</v>
      </c>
      <c r="F92" s="39">
        <f t="shared" si="34"/>
        <v>-190770.69999999998</v>
      </c>
      <c r="G92" s="39">
        <f t="shared" si="34"/>
        <v>47</v>
      </c>
      <c r="H92" s="40">
        <f t="shared" si="34"/>
        <v>47</v>
      </c>
    </row>
    <row r="93" spans="1:8" ht="45" customHeight="1" x14ac:dyDescent="0.25">
      <c r="A93" s="11" t="s">
        <v>75</v>
      </c>
      <c r="B93" s="30">
        <v>31459.41</v>
      </c>
      <c r="C93" s="30">
        <v>161668.79999999999</v>
      </c>
      <c r="D93" s="31">
        <v>0</v>
      </c>
      <c r="E93" s="31">
        <f>D93-B93</f>
        <v>-31459.41</v>
      </c>
      <c r="F93" s="31">
        <f>D93-C93</f>
        <v>-161668.79999999999</v>
      </c>
      <c r="G93" s="31">
        <v>0</v>
      </c>
      <c r="H93" s="32">
        <v>0</v>
      </c>
    </row>
    <row r="94" spans="1:8" ht="45" customHeight="1" x14ac:dyDescent="0.25">
      <c r="A94" s="6" t="s">
        <v>76</v>
      </c>
      <c r="B94" s="33">
        <v>8402.1200000000008</v>
      </c>
      <c r="C94" s="33">
        <v>28778.9</v>
      </c>
      <c r="D94" s="34">
        <v>0</v>
      </c>
      <c r="E94" s="31">
        <f t="shared" ref="E94:E95" si="35">D94-B94</f>
        <v>-8402.1200000000008</v>
      </c>
      <c r="F94" s="31">
        <f t="shared" ref="F94:F95" si="36">D94-C94</f>
        <v>-28778.9</v>
      </c>
      <c r="G94" s="34">
        <v>0</v>
      </c>
      <c r="H94" s="35">
        <v>0</v>
      </c>
    </row>
    <row r="95" spans="1:8" ht="45" customHeight="1" thickBot="1" x14ac:dyDescent="0.3">
      <c r="A95" s="10" t="s">
        <v>77</v>
      </c>
      <c r="B95" s="36">
        <v>147.49</v>
      </c>
      <c r="C95" s="36">
        <v>370</v>
      </c>
      <c r="D95" s="37">
        <v>47</v>
      </c>
      <c r="E95" s="31">
        <f t="shared" si="35"/>
        <v>-100.49000000000001</v>
      </c>
      <c r="F95" s="31">
        <f t="shared" si="36"/>
        <v>-323</v>
      </c>
      <c r="G95" s="37">
        <v>47</v>
      </c>
      <c r="H95" s="38">
        <v>47</v>
      </c>
    </row>
    <row r="96" spans="1:8" ht="61.5" customHeight="1" thickBot="1" x14ac:dyDescent="0.3">
      <c r="A96" s="16" t="s">
        <v>78</v>
      </c>
      <c r="B96" s="22">
        <f>B97+B99+B102+B104</f>
        <v>10313.379999999999</v>
      </c>
      <c r="C96" s="22">
        <f t="shared" ref="C96:H96" si="37">C97+C99+C102+C104</f>
        <v>742.7</v>
      </c>
      <c r="D96" s="22">
        <f t="shared" si="37"/>
        <v>1038</v>
      </c>
      <c r="E96" s="22">
        <f t="shared" si="37"/>
        <v>-9275.3799999999992</v>
      </c>
      <c r="F96" s="22">
        <f t="shared" si="37"/>
        <v>295.3</v>
      </c>
      <c r="G96" s="22">
        <f t="shared" si="37"/>
        <v>538</v>
      </c>
      <c r="H96" s="23">
        <f t="shared" si="37"/>
        <v>538</v>
      </c>
    </row>
    <row r="97" spans="1:8" ht="32.25" customHeight="1" thickBot="1" x14ac:dyDescent="0.3">
      <c r="A97" s="12" t="s">
        <v>79</v>
      </c>
      <c r="B97" s="39">
        <f>SUM(B98)</f>
        <v>1051.45</v>
      </c>
      <c r="C97" s="39">
        <f t="shared" ref="C97:H97" si="38">SUM(C98)</f>
        <v>589</v>
      </c>
      <c r="D97" s="39">
        <f t="shared" si="38"/>
        <v>1000</v>
      </c>
      <c r="E97" s="39">
        <f t="shared" si="38"/>
        <v>-51.450000000000045</v>
      </c>
      <c r="F97" s="39">
        <f t="shared" si="38"/>
        <v>411</v>
      </c>
      <c r="G97" s="39">
        <f t="shared" si="38"/>
        <v>500</v>
      </c>
      <c r="H97" s="40">
        <f t="shared" si="38"/>
        <v>500</v>
      </c>
    </row>
    <row r="98" spans="1:8" ht="45" customHeight="1" thickBot="1" x14ac:dyDescent="0.3">
      <c r="A98" s="17" t="s">
        <v>80</v>
      </c>
      <c r="B98" s="41">
        <v>1051.45</v>
      </c>
      <c r="C98" s="41">
        <v>589</v>
      </c>
      <c r="D98" s="42">
        <v>1000</v>
      </c>
      <c r="E98" s="42">
        <f>D98-B98</f>
        <v>-51.450000000000045</v>
      </c>
      <c r="F98" s="42">
        <f>D98-C98</f>
        <v>411</v>
      </c>
      <c r="G98" s="42">
        <v>500</v>
      </c>
      <c r="H98" s="43">
        <v>500</v>
      </c>
    </row>
    <row r="99" spans="1:8" ht="45" customHeight="1" thickBot="1" x14ac:dyDescent="0.3">
      <c r="A99" s="12" t="s">
        <v>81</v>
      </c>
      <c r="B99" s="39">
        <f>SUM(B100:B101)</f>
        <v>32.21</v>
      </c>
      <c r="C99" s="39">
        <f t="shared" ref="C99:H99" si="39">SUM(C100:C101)</f>
        <v>26</v>
      </c>
      <c r="D99" s="39">
        <f t="shared" si="39"/>
        <v>38</v>
      </c>
      <c r="E99" s="39">
        <f t="shared" si="39"/>
        <v>5.7899999999999991</v>
      </c>
      <c r="F99" s="39">
        <f t="shared" si="39"/>
        <v>12</v>
      </c>
      <c r="G99" s="39">
        <f t="shared" si="39"/>
        <v>38</v>
      </c>
      <c r="H99" s="40">
        <f t="shared" si="39"/>
        <v>38</v>
      </c>
    </row>
    <row r="100" spans="1:8" ht="30" customHeight="1" x14ac:dyDescent="0.25">
      <c r="A100" s="11" t="s">
        <v>82</v>
      </c>
      <c r="B100" s="30">
        <v>24.71</v>
      </c>
      <c r="C100" s="30">
        <v>26</v>
      </c>
      <c r="D100" s="31">
        <v>38</v>
      </c>
      <c r="E100" s="31">
        <f>D100-B100</f>
        <v>13.29</v>
      </c>
      <c r="F100" s="31">
        <f>D100-C100</f>
        <v>12</v>
      </c>
      <c r="G100" s="31">
        <v>38</v>
      </c>
      <c r="H100" s="32">
        <v>38</v>
      </c>
    </row>
    <row r="101" spans="1:8" ht="24.75" customHeight="1" thickBot="1" x14ac:dyDescent="0.3">
      <c r="A101" s="10" t="s">
        <v>83</v>
      </c>
      <c r="B101" s="36">
        <v>7.5</v>
      </c>
      <c r="C101" s="36">
        <v>0</v>
      </c>
      <c r="D101" s="37">
        <v>0</v>
      </c>
      <c r="E101" s="31">
        <f>D101-B101</f>
        <v>-7.5</v>
      </c>
      <c r="F101" s="31">
        <f>D101-C101</f>
        <v>0</v>
      </c>
      <c r="G101" s="37">
        <v>0</v>
      </c>
      <c r="H101" s="38">
        <v>0</v>
      </c>
    </row>
    <row r="102" spans="1:8" ht="35.25" customHeight="1" thickBot="1" x14ac:dyDescent="0.3">
      <c r="A102" s="12" t="s">
        <v>84</v>
      </c>
      <c r="B102" s="39">
        <f>SUM(B103)</f>
        <v>41.59</v>
      </c>
      <c r="C102" s="39">
        <f t="shared" ref="C102:H102" si="40">SUM(C103)</f>
        <v>0</v>
      </c>
      <c r="D102" s="39">
        <f t="shared" si="40"/>
        <v>0</v>
      </c>
      <c r="E102" s="39">
        <f t="shared" si="40"/>
        <v>-41.59</v>
      </c>
      <c r="F102" s="39">
        <f t="shared" si="40"/>
        <v>0</v>
      </c>
      <c r="G102" s="39">
        <f t="shared" si="40"/>
        <v>0</v>
      </c>
      <c r="H102" s="40">
        <f t="shared" si="40"/>
        <v>0</v>
      </c>
    </row>
    <row r="103" spans="1:8" ht="45" customHeight="1" thickBot="1" x14ac:dyDescent="0.3">
      <c r="A103" s="17" t="s">
        <v>80</v>
      </c>
      <c r="B103" s="41">
        <v>41.59</v>
      </c>
      <c r="C103" s="41">
        <v>0</v>
      </c>
      <c r="D103" s="42">
        <v>0</v>
      </c>
      <c r="E103" s="42">
        <f>D103-B103</f>
        <v>-41.59</v>
      </c>
      <c r="F103" s="42">
        <f>D103-C103</f>
        <v>0</v>
      </c>
      <c r="G103" s="42">
        <v>0</v>
      </c>
      <c r="H103" s="43">
        <v>0</v>
      </c>
    </row>
    <row r="104" spans="1:8" ht="64.5" customHeight="1" thickBot="1" x14ac:dyDescent="0.3">
      <c r="A104" s="12" t="s">
        <v>85</v>
      </c>
      <c r="B104" s="39">
        <f>SUM(B105)</f>
        <v>9188.1299999999992</v>
      </c>
      <c r="C104" s="39">
        <f t="shared" ref="C104:H104" si="41">SUM(C105)</f>
        <v>127.7</v>
      </c>
      <c r="D104" s="39">
        <f t="shared" si="41"/>
        <v>0</v>
      </c>
      <c r="E104" s="39">
        <f t="shared" si="41"/>
        <v>-9188.1299999999992</v>
      </c>
      <c r="F104" s="39">
        <f t="shared" si="41"/>
        <v>-127.7</v>
      </c>
      <c r="G104" s="39">
        <f t="shared" si="41"/>
        <v>0</v>
      </c>
      <c r="H104" s="40">
        <f t="shared" si="41"/>
        <v>0</v>
      </c>
    </row>
    <row r="105" spans="1:8" ht="45" customHeight="1" thickBot="1" x14ac:dyDescent="0.3">
      <c r="A105" s="17" t="s">
        <v>80</v>
      </c>
      <c r="B105" s="41">
        <v>9188.1299999999992</v>
      </c>
      <c r="C105" s="41">
        <v>127.7</v>
      </c>
      <c r="D105" s="42">
        <v>0</v>
      </c>
      <c r="E105" s="42">
        <f>D105-B105</f>
        <v>-9188.1299999999992</v>
      </c>
      <c r="F105" s="42">
        <f>D105-C105</f>
        <v>-127.7</v>
      </c>
      <c r="G105" s="42">
        <v>0</v>
      </c>
      <c r="H105" s="43">
        <v>0</v>
      </c>
    </row>
    <row r="106" spans="1:8" ht="34.5" customHeight="1" thickBot="1" x14ac:dyDescent="0.3">
      <c r="A106" s="16" t="s">
        <v>86</v>
      </c>
      <c r="B106" s="22">
        <f>B107</f>
        <v>27699.26</v>
      </c>
      <c r="C106" s="22">
        <f t="shared" ref="C106:H106" si="42">C107</f>
        <v>64995.000000000007</v>
      </c>
      <c r="D106" s="22">
        <f t="shared" si="42"/>
        <v>126211</v>
      </c>
      <c r="E106" s="22">
        <f t="shared" si="42"/>
        <v>98511.739999999991</v>
      </c>
      <c r="F106" s="22">
        <f t="shared" si="42"/>
        <v>61215.999999999993</v>
      </c>
      <c r="G106" s="22">
        <f t="shared" si="42"/>
        <v>29212</v>
      </c>
      <c r="H106" s="23">
        <f t="shared" si="42"/>
        <v>29212</v>
      </c>
    </row>
    <row r="107" spans="1:8" ht="30.75" customHeight="1" thickBot="1" x14ac:dyDescent="0.3">
      <c r="A107" s="12" t="s">
        <v>87</v>
      </c>
      <c r="B107" s="39">
        <f>SUM(B108:B112)</f>
        <v>27699.26</v>
      </c>
      <c r="C107" s="39">
        <f t="shared" ref="C107:H107" si="43">SUM(C108:C112)</f>
        <v>64995.000000000007</v>
      </c>
      <c r="D107" s="39">
        <f>SUM(D108:D112)</f>
        <v>126211</v>
      </c>
      <c r="E107" s="39">
        <f t="shared" si="43"/>
        <v>98511.739999999991</v>
      </c>
      <c r="F107" s="39">
        <f t="shared" si="43"/>
        <v>61215.999999999993</v>
      </c>
      <c r="G107" s="39">
        <f t="shared" si="43"/>
        <v>29212</v>
      </c>
      <c r="H107" s="40">
        <f t="shared" si="43"/>
        <v>29212</v>
      </c>
    </row>
    <row r="108" spans="1:8" ht="45" customHeight="1" x14ac:dyDescent="0.25">
      <c r="A108" s="11" t="s">
        <v>88</v>
      </c>
      <c r="B108" s="30">
        <v>4000</v>
      </c>
      <c r="C108" s="30">
        <v>36016</v>
      </c>
      <c r="D108" s="31">
        <v>100000</v>
      </c>
      <c r="E108" s="31">
        <f>D108-B108</f>
        <v>96000</v>
      </c>
      <c r="F108" s="31">
        <f>D108-C108</f>
        <v>63984</v>
      </c>
      <c r="G108" s="31">
        <v>0</v>
      </c>
      <c r="H108" s="32">
        <v>0</v>
      </c>
    </row>
    <row r="109" spans="1:8" ht="21.75" customHeight="1" x14ac:dyDescent="0.25">
      <c r="A109" s="6" t="s">
        <v>89</v>
      </c>
      <c r="B109" s="33">
        <v>22388.03</v>
      </c>
      <c r="C109" s="33">
        <v>25670.6</v>
      </c>
      <c r="D109" s="34">
        <v>19411</v>
      </c>
      <c r="E109" s="31">
        <f t="shared" ref="E109:E112" si="44">D109-B109</f>
        <v>-2977.0299999999988</v>
      </c>
      <c r="F109" s="31">
        <f t="shared" ref="F109:F112" si="45">D109-C109</f>
        <v>-6259.5999999999985</v>
      </c>
      <c r="G109" s="34">
        <v>22412</v>
      </c>
      <c r="H109" s="35">
        <v>22412</v>
      </c>
    </row>
    <row r="110" spans="1:8" ht="36.75" customHeight="1" x14ac:dyDescent="0.25">
      <c r="A110" s="6" t="s">
        <v>90</v>
      </c>
      <c r="B110" s="33">
        <v>1187.52</v>
      </c>
      <c r="C110" s="33">
        <v>2017.3</v>
      </c>
      <c r="D110" s="34">
        <v>2000</v>
      </c>
      <c r="E110" s="31">
        <f t="shared" si="44"/>
        <v>812.48</v>
      </c>
      <c r="F110" s="31">
        <f t="shared" si="45"/>
        <v>-17.299999999999955</v>
      </c>
      <c r="G110" s="34">
        <v>2000</v>
      </c>
      <c r="H110" s="35">
        <v>2000</v>
      </c>
    </row>
    <row r="111" spans="1:8" ht="60" customHeight="1" x14ac:dyDescent="0.25">
      <c r="A111" s="6" t="s">
        <v>91</v>
      </c>
      <c r="B111" s="33">
        <v>123.71</v>
      </c>
      <c r="C111" s="33">
        <v>1113.8</v>
      </c>
      <c r="D111" s="34">
        <v>4300</v>
      </c>
      <c r="E111" s="31">
        <f t="shared" si="44"/>
        <v>4176.29</v>
      </c>
      <c r="F111" s="31">
        <f t="shared" si="45"/>
        <v>3186.2</v>
      </c>
      <c r="G111" s="34">
        <v>4300</v>
      </c>
      <c r="H111" s="35">
        <v>4300</v>
      </c>
    </row>
    <row r="112" spans="1:8" ht="49.5" customHeight="1" thickBot="1" x14ac:dyDescent="0.3">
      <c r="A112" s="10" t="s">
        <v>92</v>
      </c>
      <c r="B112" s="36">
        <v>0</v>
      </c>
      <c r="C112" s="36">
        <v>177.3</v>
      </c>
      <c r="D112" s="37">
        <v>500</v>
      </c>
      <c r="E112" s="31">
        <f t="shared" si="44"/>
        <v>500</v>
      </c>
      <c r="F112" s="31">
        <f t="shared" si="45"/>
        <v>322.7</v>
      </c>
      <c r="G112" s="37">
        <v>500</v>
      </c>
      <c r="H112" s="38">
        <v>500</v>
      </c>
    </row>
    <row r="113" spans="1:8" ht="36" customHeight="1" thickBot="1" x14ac:dyDescent="0.3">
      <c r="A113" s="16" t="s">
        <v>93</v>
      </c>
      <c r="B113" s="22">
        <f>B114</f>
        <v>20276.609999999997</v>
      </c>
      <c r="C113" s="22">
        <f t="shared" ref="C113:H113" si="46">C114</f>
        <v>28249.799999999996</v>
      </c>
      <c r="D113" s="22">
        <f t="shared" si="46"/>
        <v>30633.3</v>
      </c>
      <c r="E113" s="22">
        <f t="shared" si="46"/>
        <v>10356.69</v>
      </c>
      <c r="F113" s="22">
        <f t="shared" si="46"/>
        <v>2383.5000000000009</v>
      </c>
      <c r="G113" s="22">
        <f t="shared" si="46"/>
        <v>22697.4</v>
      </c>
      <c r="H113" s="23">
        <f t="shared" si="46"/>
        <v>22017.7</v>
      </c>
    </row>
    <row r="114" spans="1:8" ht="45" customHeight="1" thickBot="1" x14ac:dyDescent="0.3">
      <c r="A114" s="12" t="s">
        <v>94</v>
      </c>
      <c r="B114" s="39">
        <f>SUM(B115:B128)</f>
        <v>20276.609999999997</v>
      </c>
      <c r="C114" s="39">
        <f t="shared" ref="C114:H114" si="47">SUM(C115:C128)</f>
        <v>28249.799999999996</v>
      </c>
      <c r="D114" s="39">
        <f t="shared" si="47"/>
        <v>30633.3</v>
      </c>
      <c r="E114" s="39">
        <f t="shared" si="47"/>
        <v>10356.69</v>
      </c>
      <c r="F114" s="39">
        <f t="shared" si="47"/>
        <v>2383.5000000000009</v>
      </c>
      <c r="G114" s="39">
        <f t="shared" si="47"/>
        <v>22697.4</v>
      </c>
      <c r="H114" s="40">
        <f t="shared" si="47"/>
        <v>22017.7</v>
      </c>
    </row>
    <row r="115" spans="1:8" ht="36" customHeight="1" x14ac:dyDescent="0.25">
      <c r="A115" s="11" t="s">
        <v>15</v>
      </c>
      <c r="B115" s="30">
        <v>18704.96</v>
      </c>
      <c r="C115" s="30">
        <v>20795.3</v>
      </c>
      <c r="D115" s="31">
        <v>21653</v>
      </c>
      <c r="E115" s="31">
        <f>D115-B115</f>
        <v>2948.0400000000009</v>
      </c>
      <c r="F115" s="31">
        <f>D115-C115</f>
        <v>857.70000000000073</v>
      </c>
      <c r="G115" s="31">
        <v>20171</v>
      </c>
      <c r="H115" s="32">
        <v>19324</v>
      </c>
    </row>
    <row r="116" spans="1:8" ht="30" customHeight="1" x14ac:dyDescent="0.25">
      <c r="A116" s="6" t="s">
        <v>17</v>
      </c>
      <c r="B116" s="33">
        <v>180.17</v>
      </c>
      <c r="C116" s="33">
        <v>84.6</v>
      </c>
      <c r="D116" s="34">
        <v>200</v>
      </c>
      <c r="E116" s="31">
        <f t="shared" ref="E116:E128" si="48">D116-B116</f>
        <v>19.830000000000013</v>
      </c>
      <c r="F116" s="31">
        <f t="shared" ref="F116:F128" si="49">D116-C116</f>
        <v>115.4</v>
      </c>
      <c r="G116" s="34">
        <v>200</v>
      </c>
      <c r="H116" s="35">
        <v>200</v>
      </c>
    </row>
    <row r="117" spans="1:8" ht="29.25" customHeight="1" x14ac:dyDescent="0.25">
      <c r="A117" s="6" t="s">
        <v>20</v>
      </c>
      <c r="B117" s="33">
        <v>0</v>
      </c>
      <c r="C117" s="33">
        <v>0</v>
      </c>
      <c r="D117" s="34">
        <v>252</v>
      </c>
      <c r="E117" s="31">
        <f t="shared" si="48"/>
        <v>252</v>
      </c>
      <c r="F117" s="31">
        <f t="shared" si="49"/>
        <v>252</v>
      </c>
      <c r="G117" s="34">
        <v>252</v>
      </c>
      <c r="H117" s="35">
        <v>252</v>
      </c>
    </row>
    <row r="118" spans="1:8" ht="31.5" customHeight="1" x14ac:dyDescent="0.25">
      <c r="A118" s="6" t="s">
        <v>95</v>
      </c>
      <c r="B118" s="33">
        <v>218.79</v>
      </c>
      <c r="C118" s="33">
        <v>591.6</v>
      </c>
      <c r="D118" s="34">
        <v>600</v>
      </c>
      <c r="E118" s="31">
        <f t="shared" si="48"/>
        <v>381.21000000000004</v>
      </c>
      <c r="F118" s="31">
        <f t="shared" si="49"/>
        <v>8.3999999999999773</v>
      </c>
      <c r="G118" s="34">
        <v>600</v>
      </c>
      <c r="H118" s="35">
        <v>600</v>
      </c>
    </row>
    <row r="119" spans="1:8" ht="34.5" customHeight="1" x14ac:dyDescent="0.25">
      <c r="A119" s="6" t="s">
        <v>26</v>
      </c>
      <c r="B119" s="33">
        <v>0</v>
      </c>
      <c r="C119" s="33">
        <v>3000</v>
      </c>
      <c r="D119" s="34">
        <v>0</v>
      </c>
      <c r="E119" s="31">
        <f t="shared" si="48"/>
        <v>0</v>
      </c>
      <c r="F119" s="31">
        <f t="shared" si="49"/>
        <v>-3000</v>
      </c>
      <c r="G119" s="34">
        <v>0</v>
      </c>
      <c r="H119" s="35">
        <v>0</v>
      </c>
    </row>
    <row r="120" spans="1:8" ht="36" customHeight="1" x14ac:dyDescent="0.25">
      <c r="A120" s="6" t="s">
        <v>27</v>
      </c>
      <c r="B120" s="33">
        <v>0</v>
      </c>
      <c r="C120" s="33">
        <v>30.4</v>
      </c>
      <c r="D120" s="34">
        <v>0</v>
      </c>
      <c r="E120" s="31">
        <f t="shared" si="48"/>
        <v>0</v>
      </c>
      <c r="F120" s="31">
        <f t="shared" si="49"/>
        <v>-30.4</v>
      </c>
      <c r="G120" s="34">
        <v>0</v>
      </c>
      <c r="H120" s="35">
        <v>0</v>
      </c>
    </row>
    <row r="121" spans="1:8" ht="34.5" customHeight="1" x14ac:dyDescent="0.25">
      <c r="A121" s="6" t="s">
        <v>96</v>
      </c>
      <c r="B121" s="33">
        <v>0</v>
      </c>
      <c r="C121" s="33">
        <v>338</v>
      </c>
      <c r="D121" s="34">
        <v>874</v>
      </c>
      <c r="E121" s="31">
        <f t="shared" si="48"/>
        <v>874</v>
      </c>
      <c r="F121" s="31">
        <f t="shared" si="49"/>
        <v>536</v>
      </c>
      <c r="G121" s="34">
        <v>874</v>
      </c>
      <c r="H121" s="35">
        <v>874</v>
      </c>
    </row>
    <row r="122" spans="1:8" ht="23.25" customHeight="1" x14ac:dyDescent="0.25">
      <c r="A122" s="6" t="s">
        <v>97</v>
      </c>
      <c r="B122" s="33">
        <v>0</v>
      </c>
      <c r="C122" s="33">
        <v>3310.6</v>
      </c>
      <c r="D122" s="34">
        <v>0</v>
      </c>
      <c r="E122" s="31">
        <f t="shared" si="48"/>
        <v>0</v>
      </c>
      <c r="F122" s="31">
        <f t="shared" si="49"/>
        <v>-3310.6</v>
      </c>
      <c r="G122" s="34">
        <v>0</v>
      </c>
      <c r="H122" s="35">
        <v>0</v>
      </c>
    </row>
    <row r="123" spans="1:8" ht="36" customHeight="1" x14ac:dyDescent="0.25">
      <c r="A123" s="6" t="s">
        <v>98</v>
      </c>
      <c r="B123" s="33">
        <v>0</v>
      </c>
      <c r="C123" s="33">
        <v>99.3</v>
      </c>
      <c r="D123" s="34">
        <v>0</v>
      </c>
      <c r="E123" s="31">
        <f t="shared" si="48"/>
        <v>0</v>
      </c>
      <c r="F123" s="31">
        <f t="shared" si="49"/>
        <v>-99.3</v>
      </c>
      <c r="G123" s="34">
        <v>0</v>
      </c>
      <c r="H123" s="35">
        <v>0</v>
      </c>
    </row>
    <row r="124" spans="1:8" ht="45" customHeight="1" x14ac:dyDescent="0.25">
      <c r="A124" s="6" t="s">
        <v>99</v>
      </c>
      <c r="B124" s="33">
        <v>916.5</v>
      </c>
      <c r="C124" s="33">
        <v>0</v>
      </c>
      <c r="D124" s="34">
        <v>2716</v>
      </c>
      <c r="E124" s="31">
        <f t="shared" si="48"/>
        <v>1799.5</v>
      </c>
      <c r="F124" s="31">
        <f t="shared" si="49"/>
        <v>2716</v>
      </c>
      <c r="G124" s="34">
        <v>0</v>
      </c>
      <c r="H124" s="35">
        <v>0</v>
      </c>
    </row>
    <row r="125" spans="1:8" ht="37.5" customHeight="1" x14ac:dyDescent="0.25">
      <c r="A125" s="6" t="s">
        <v>143</v>
      </c>
      <c r="B125" s="33">
        <v>0</v>
      </c>
      <c r="C125" s="33">
        <v>0</v>
      </c>
      <c r="D125" s="34">
        <v>3960</v>
      </c>
      <c r="E125" s="31">
        <f t="shared" si="48"/>
        <v>3960</v>
      </c>
      <c r="F125" s="31">
        <f t="shared" si="49"/>
        <v>3960</v>
      </c>
      <c r="G125" s="34">
        <v>0</v>
      </c>
      <c r="H125" s="35">
        <v>0</v>
      </c>
    </row>
    <row r="126" spans="1:8" ht="30.75" customHeight="1" x14ac:dyDescent="0.25">
      <c r="A126" s="6" t="s">
        <v>100</v>
      </c>
      <c r="B126" s="33">
        <v>221</v>
      </c>
      <c r="C126" s="33">
        <v>0</v>
      </c>
      <c r="D126" s="34">
        <v>367.3</v>
      </c>
      <c r="E126" s="31">
        <f t="shared" si="48"/>
        <v>146.30000000000001</v>
      </c>
      <c r="F126" s="31">
        <f t="shared" si="49"/>
        <v>367.3</v>
      </c>
      <c r="G126" s="34">
        <v>589.4</v>
      </c>
      <c r="H126" s="35">
        <v>756.7</v>
      </c>
    </row>
    <row r="127" spans="1:8" ht="45" customHeight="1" x14ac:dyDescent="0.25">
      <c r="A127" s="6" t="s">
        <v>101</v>
      </c>
      <c r="B127" s="33">
        <v>28.35</v>
      </c>
      <c r="C127" s="33">
        <v>0</v>
      </c>
      <c r="D127" s="34">
        <v>0</v>
      </c>
      <c r="E127" s="31">
        <f t="shared" si="48"/>
        <v>-28.35</v>
      </c>
      <c r="F127" s="31">
        <f t="shared" si="49"/>
        <v>0</v>
      </c>
      <c r="G127" s="34">
        <v>0</v>
      </c>
      <c r="H127" s="35">
        <v>0</v>
      </c>
    </row>
    <row r="128" spans="1:8" ht="32.25" customHeight="1" thickBot="1" x14ac:dyDescent="0.3">
      <c r="A128" s="10" t="s">
        <v>102</v>
      </c>
      <c r="B128" s="36">
        <v>6.84</v>
      </c>
      <c r="C128" s="36">
        <v>0</v>
      </c>
      <c r="D128" s="37">
        <v>11</v>
      </c>
      <c r="E128" s="31">
        <f t="shared" si="48"/>
        <v>4.16</v>
      </c>
      <c r="F128" s="31">
        <f t="shared" si="49"/>
        <v>11</v>
      </c>
      <c r="G128" s="37">
        <v>11</v>
      </c>
      <c r="H128" s="38">
        <v>11</v>
      </c>
    </row>
    <row r="129" spans="1:8" ht="37.5" customHeight="1" thickBot="1" x14ac:dyDescent="0.3">
      <c r="A129" s="16" t="s">
        <v>103</v>
      </c>
      <c r="B129" s="22">
        <f>B130</f>
        <v>1457.53</v>
      </c>
      <c r="C129" s="22">
        <f t="shared" ref="C129:H129" si="50">C130</f>
        <v>11170.9</v>
      </c>
      <c r="D129" s="22">
        <f t="shared" si="50"/>
        <v>2092</v>
      </c>
      <c r="E129" s="22">
        <f t="shared" si="50"/>
        <v>634.47</v>
      </c>
      <c r="F129" s="22">
        <f t="shared" si="50"/>
        <v>-9078.9</v>
      </c>
      <c r="G129" s="22">
        <f t="shared" si="50"/>
        <v>1000</v>
      </c>
      <c r="H129" s="23">
        <f t="shared" si="50"/>
        <v>1000</v>
      </c>
    </row>
    <row r="130" spans="1:8" ht="45" customHeight="1" thickBot="1" x14ac:dyDescent="0.3">
      <c r="A130" s="12" t="s">
        <v>104</v>
      </c>
      <c r="B130" s="39">
        <f>B131+B132</f>
        <v>1457.53</v>
      </c>
      <c r="C130" s="39">
        <f t="shared" ref="C130:H130" si="51">C131+C132</f>
        <v>11170.9</v>
      </c>
      <c r="D130" s="39">
        <f t="shared" si="51"/>
        <v>2092</v>
      </c>
      <c r="E130" s="39">
        <f t="shared" si="51"/>
        <v>634.47</v>
      </c>
      <c r="F130" s="39">
        <f t="shared" si="51"/>
        <v>-9078.9</v>
      </c>
      <c r="G130" s="39">
        <f t="shared" si="51"/>
        <v>1000</v>
      </c>
      <c r="H130" s="40">
        <f t="shared" si="51"/>
        <v>1000</v>
      </c>
    </row>
    <row r="131" spans="1:8" ht="30" customHeight="1" x14ac:dyDescent="0.25">
      <c r="A131" s="20" t="s">
        <v>105</v>
      </c>
      <c r="B131" s="44">
        <v>1457.53</v>
      </c>
      <c r="C131" s="44">
        <v>1102</v>
      </c>
      <c r="D131" s="45">
        <v>2092</v>
      </c>
      <c r="E131" s="45">
        <f>D131-B131</f>
        <v>634.47</v>
      </c>
      <c r="F131" s="45">
        <f>D131-C131</f>
        <v>990</v>
      </c>
      <c r="G131" s="45">
        <v>1000</v>
      </c>
      <c r="H131" s="46">
        <v>1000</v>
      </c>
    </row>
    <row r="132" spans="1:8" ht="33.75" customHeight="1" thickBot="1" x14ac:dyDescent="0.3">
      <c r="A132" s="10" t="s">
        <v>106</v>
      </c>
      <c r="B132" s="36">
        <v>0</v>
      </c>
      <c r="C132" s="36">
        <v>10068.9</v>
      </c>
      <c r="D132" s="37">
        <v>0</v>
      </c>
      <c r="E132" s="34">
        <f>D132-B132</f>
        <v>0</v>
      </c>
      <c r="F132" s="34">
        <f>D132-C132</f>
        <v>-10068.9</v>
      </c>
      <c r="G132" s="37">
        <v>0</v>
      </c>
      <c r="H132" s="38">
        <v>0</v>
      </c>
    </row>
    <row r="133" spans="1:8" ht="33.75" customHeight="1" thickBot="1" x14ac:dyDescent="0.3">
      <c r="A133" s="16" t="s">
        <v>107</v>
      </c>
      <c r="B133" s="22">
        <f>B134</f>
        <v>883.9</v>
      </c>
      <c r="C133" s="22">
        <f t="shared" ref="C133:H134" si="52">C134</f>
        <v>700</v>
      </c>
      <c r="D133" s="22">
        <f t="shared" si="52"/>
        <v>700</v>
      </c>
      <c r="E133" s="22">
        <f t="shared" si="52"/>
        <v>-183.89999999999998</v>
      </c>
      <c r="F133" s="22">
        <f t="shared" si="52"/>
        <v>0</v>
      </c>
      <c r="G133" s="22">
        <f t="shared" si="52"/>
        <v>700</v>
      </c>
      <c r="H133" s="23">
        <f t="shared" si="52"/>
        <v>394</v>
      </c>
    </row>
    <row r="134" spans="1:8" ht="32.25" customHeight="1" thickBot="1" x14ac:dyDescent="0.3">
      <c r="A134" s="19" t="s">
        <v>108</v>
      </c>
      <c r="B134" s="47">
        <f>B135</f>
        <v>883.9</v>
      </c>
      <c r="C134" s="47">
        <f t="shared" si="52"/>
        <v>700</v>
      </c>
      <c r="D134" s="47">
        <f t="shared" si="52"/>
        <v>700</v>
      </c>
      <c r="E134" s="47">
        <f t="shared" si="52"/>
        <v>-183.89999999999998</v>
      </c>
      <c r="F134" s="47">
        <f t="shared" si="52"/>
        <v>0</v>
      </c>
      <c r="G134" s="47">
        <f t="shared" si="52"/>
        <v>700</v>
      </c>
      <c r="H134" s="48">
        <f t="shared" si="52"/>
        <v>394</v>
      </c>
    </row>
    <row r="135" spans="1:8" ht="31.5" customHeight="1" thickBot="1" x14ac:dyDescent="0.3">
      <c r="A135" s="17" t="s">
        <v>109</v>
      </c>
      <c r="B135" s="41">
        <v>883.9</v>
      </c>
      <c r="C135" s="41">
        <v>700</v>
      </c>
      <c r="D135" s="42">
        <v>700</v>
      </c>
      <c r="E135" s="42">
        <f>D135-B135</f>
        <v>-183.89999999999998</v>
      </c>
      <c r="F135" s="42">
        <f>D135-C135</f>
        <v>0</v>
      </c>
      <c r="G135" s="42">
        <v>700</v>
      </c>
      <c r="H135" s="43">
        <v>394</v>
      </c>
    </row>
    <row r="136" spans="1:8" ht="35.25" customHeight="1" thickBot="1" x14ac:dyDescent="0.3">
      <c r="A136" s="16" t="s">
        <v>110</v>
      </c>
      <c r="B136" s="22">
        <f>B137+B140</f>
        <v>32816.340000000004</v>
      </c>
      <c r="C136" s="22">
        <f t="shared" ref="C136:H136" si="53">C137+C140</f>
        <v>22745</v>
      </c>
      <c r="D136" s="22">
        <f t="shared" si="53"/>
        <v>28414</v>
      </c>
      <c r="E136" s="22">
        <f t="shared" si="53"/>
        <v>-4402.3400000000011</v>
      </c>
      <c r="F136" s="22">
        <f t="shared" si="53"/>
        <v>5669</v>
      </c>
      <c r="G136" s="22">
        <f t="shared" si="53"/>
        <v>24239</v>
      </c>
      <c r="H136" s="23">
        <f t="shared" si="53"/>
        <v>21681</v>
      </c>
    </row>
    <row r="137" spans="1:8" ht="31.5" customHeight="1" thickBot="1" x14ac:dyDescent="0.3">
      <c r="A137" s="12" t="s">
        <v>111</v>
      </c>
      <c r="B137" s="39">
        <f>SUM(B138:B139)</f>
        <v>16341.220000000001</v>
      </c>
      <c r="C137" s="39">
        <f t="shared" ref="C137:H137" si="54">SUM(C138:C139)</f>
        <v>7666</v>
      </c>
      <c r="D137" s="39">
        <f t="shared" si="54"/>
        <v>8915</v>
      </c>
      <c r="E137" s="39">
        <f t="shared" si="54"/>
        <v>-7426.22</v>
      </c>
      <c r="F137" s="39">
        <f t="shared" si="54"/>
        <v>1249</v>
      </c>
      <c r="G137" s="39">
        <f t="shared" si="54"/>
        <v>8915</v>
      </c>
      <c r="H137" s="40">
        <f t="shared" si="54"/>
        <v>8593</v>
      </c>
    </row>
    <row r="138" spans="1:8" ht="36.75" customHeight="1" x14ac:dyDescent="0.25">
      <c r="A138" s="11" t="s">
        <v>112</v>
      </c>
      <c r="B138" s="30">
        <v>10837.61</v>
      </c>
      <c r="C138" s="30">
        <v>1998</v>
      </c>
      <c r="D138" s="31">
        <v>2470</v>
      </c>
      <c r="E138" s="31">
        <f>D138-B138</f>
        <v>-8367.61</v>
      </c>
      <c r="F138" s="31">
        <f>D138-C138</f>
        <v>472</v>
      </c>
      <c r="G138" s="31">
        <v>2470</v>
      </c>
      <c r="H138" s="32">
        <v>2470</v>
      </c>
    </row>
    <row r="139" spans="1:8" ht="36" customHeight="1" thickBot="1" x14ac:dyDescent="0.3">
      <c r="A139" s="10" t="s">
        <v>113</v>
      </c>
      <c r="B139" s="36">
        <v>5503.61</v>
      </c>
      <c r="C139" s="36">
        <v>5668</v>
      </c>
      <c r="D139" s="37">
        <v>6445</v>
      </c>
      <c r="E139" s="31">
        <f>D139-B139</f>
        <v>941.39000000000033</v>
      </c>
      <c r="F139" s="31">
        <f>D139-C139</f>
        <v>777</v>
      </c>
      <c r="G139" s="37">
        <v>6445</v>
      </c>
      <c r="H139" s="38">
        <v>6123</v>
      </c>
    </row>
    <row r="140" spans="1:8" ht="32.25" customHeight="1" thickBot="1" x14ac:dyDescent="0.3">
      <c r="A140" s="12" t="s">
        <v>114</v>
      </c>
      <c r="B140" s="39">
        <f>SUM(B141:B143)</f>
        <v>16475.120000000003</v>
      </c>
      <c r="C140" s="39">
        <f t="shared" ref="C140:H140" si="55">SUM(C141:C143)</f>
        <v>15079</v>
      </c>
      <c r="D140" s="39">
        <f t="shared" si="55"/>
        <v>19499</v>
      </c>
      <c r="E140" s="39">
        <f t="shared" si="55"/>
        <v>3023.8799999999992</v>
      </c>
      <c r="F140" s="39">
        <f t="shared" si="55"/>
        <v>4420</v>
      </c>
      <c r="G140" s="39">
        <f t="shared" si="55"/>
        <v>15324</v>
      </c>
      <c r="H140" s="40">
        <f t="shared" si="55"/>
        <v>13088</v>
      </c>
    </row>
    <row r="141" spans="1:8" ht="38.25" customHeight="1" x14ac:dyDescent="0.25">
      <c r="A141" s="11" t="s">
        <v>115</v>
      </c>
      <c r="B141" s="30">
        <v>5933.09</v>
      </c>
      <c r="C141" s="30">
        <v>4436</v>
      </c>
      <c r="D141" s="31">
        <v>6680</v>
      </c>
      <c r="E141" s="31">
        <f>D141-B141</f>
        <v>746.90999999999985</v>
      </c>
      <c r="F141" s="31">
        <f>D141-C141</f>
        <v>2244</v>
      </c>
      <c r="G141" s="31">
        <v>2610</v>
      </c>
      <c r="H141" s="32">
        <v>1810</v>
      </c>
    </row>
    <row r="142" spans="1:8" ht="24.75" customHeight="1" x14ac:dyDescent="0.25">
      <c r="A142" s="6" t="s">
        <v>116</v>
      </c>
      <c r="B142" s="33">
        <v>1000</v>
      </c>
      <c r="C142" s="33">
        <v>1000</v>
      </c>
      <c r="D142" s="34">
        <v>2000</v>
      </c>
      <c r="E142" s="31">
        <f t="shared" ref="E142:E143" si="56">D142-B142</f>
        <v>1000</v>
      </c>
      <c r="F142" s="31">
        <f t="shared" ref="F142:F143" si="57">D142-C142</f>
        <v>1000</v>
      </c>
      <c r="G142" s="34">
        <v>1895</v>
      </c>
      <c r="H142" s="35">
        <v>1000</v>
      </c>
    </row>
    <row r="143" spans="1:8" ht="36" customHeight="1" thickBot="1" x14ac:dyDescent="0.3">
      <c r="A143" s="10" t="s">
        <v>113</v>
      </c>
      <c r="B143" s="36">
        <v>9542.0300000000007</v>
      </c>
      <c r="C143" s="36">
        <v>9643</v>
      </c>
      <c r="D143" s="37">
        <v>10819</v>
      </c>
      <c r="E143" s="31">
        <f t="shared" si="56"/>
        <v>1276.9699999999993</v>
      </c>
      <c r="F143" s="31">
        <f t="shared" si="57"/>
        <v>1176</v>
      </c>
      <c r="G143" s="37">
        <v>10819</v>
      </c>
      <c r="H143" s="38">
        <v>10278</v>
      </c>
    </row>
    <row r="144" spans="1:8" ht="36" customHeight="1" thickBot="1" x14ac:dyDescent="0.3">
      <c r="A144" s="16" t="s">
        <v>117</v>
      </c>
      <c r="B144" s="22">
        <f>B145</f>
        <v>50</v>
      </c>
      <c r="C144" s="22">
        <f t="shared" ref="C144:H145" si="58">C145</f>
        <v>60</v>
      </c>
      <c r="D144" s="22">
        <f t="shared" si="58"/>
        <v>70</v>
      </c>
      <c r="E144" s="22">
        <f t="shared" si="58"/>
        <v>20</v>
      </c>
      <c r="F144" s="22">
        <f t="shared" si="58"/>
        <v>10</v>
      </c>
      <c r="G144" s="22">
        <f t="shared" si="58"/>
        <v>70</v>
      </c>
      <c r="H144" s="23">
        <f t="shared" si="58"/>
        <v>70</v>
      </c>
    </row>
    <row r="145" spans="1:8" ht="45" customHeight="1" thickBot="1" x14ac:dyDescent="0.3">
      <c r="A145" s="12" t="s">
        <v>118</v>
      </c>
      <c r="B145" s="39">
        <f>B146</f>
        <v>50</v>
      </c>
      <c r="C145" s="39">
        <f t="shared" si="58"/>
        <v>60</v>
      </c>
      <c r="D145" s="39">
        <f t="shared" si="58"/>
        <v>70</v>
      </c>
      <c r="E145" s="39">
        <f t="shared" si="58"/>
        <v>20</v>
      </c>
      <c r="F145" s="39">
        <f t="shared" si="58"/>
        <v>10</v>
      </c>
      <c r="G145" s="39">
        <f t="shared" si="58"/>
        <v>70</v>
      </c>
      <c r="H145" s="40">
        <f t="shared" si="58"/>
        <v>70</v>
      </c>
    </row>
    <row r="146" spans="1:8" ht="33" customHeight="1" thickBot="1" x14ac:dyDescent="0.3">
      <c r="A146" s="17" t="s">
        <v>119</v>
      </c>
      <c r="B146" s="41">
        <v>50</v>
      </c>
      <c r="C146" s="41">
        <v>60</v>
      </c>
      <c r="D146" s="42">
        <v>70</v>
      </c>
      <c r="E146" s="42">
        <f>D146-B146</f>
        <v>20</v>
      </c>
      <c r="F146" s="42">
        <f>D146-C146</f>
        <v>10</v>
      </c>
      <c r="G146" s="42">
        <v>70</v>
      </c>
      <c r="H146" s="43">
        <v>70</v>
      </c>
    </row>
    <row r="147" spans="1:8" ht="75" customHeight="1" thickBot="1" x14ac:dyDescent="0.3">
      <c r="A147" s="16" t="s">
        <v>120</v>
      </c>
      <c r="B147" s="22">
        <f>B148+B150</f>
        <v>292.51</v>
      </c>
      <c r="C147" s="22">
        <f t="shared" ref="C147:H147" si="59">C148+C150</f>
        <v>370</v>
      </c>
      <c r="D147" s="22">
        <f t="shared" si="59"/>
        <v>330</v>
      </c>
      <c r="E147" s="22">
        <f t="shared" si="59"/>
        <v>37.490000000000009</v>
      </c>
      <c r="F147" s="22">
        <f>F148+F150</f>
        <v>-40</v>
      </c>
      <c r="G147" s="22">
        <f t="shared" si="59"/>
        <v>330</v>
      </c>
      <c r="H147" s="23">
        <f t="shared" si="59"/>
        <v>330</v>
      </c>
    </row>
    <row r="148" spans="1:8" ht="32.25" customHeight="1" thickBot="1" x14ac:dyDescent="0.3">
      <c r="A148" s="12" t="s">
        <v>121</v>
      </c>
      <c r="B148" s="39">
        <f>B149</f>
        <v>76.27</v>
      </c>
      <c r="C148" s="39">
        <f t="shared" ref="C148:H148" si="60">C149</f>
        <v>100</v>
      </c>
      <c r="D148" s="39">
        <f t="shared" si="60"/>
        <v>100</v>
      </c>
      <c r="E148" s="39">
        <f t="shared" si="60"/>
        <v>23.730000000000004</v>
      </c>
      <c r="F148" s="39">
        <f t="shared" si="60"/>
        <v>0</v>
      </c>
      <c r="G148" s="39">
        <f t="shared" si="60"/>
        <v>100</v>
      </c>
      <c r="H148" s="40">
        <f t="shared" si="60"/>
        <v>100</v>
      </c>
    </row>
    <row r="149" spans="1:8" ht="51" customHeight="1" thickBot="1" x14ac:dyDescent="0.3">
      <c r="A149" s="17" t="s">
        <v>122</v>
      </c>
      <c r="B149" s="41">
        <v>76.27</v>
      </c>
      <c r="C149" s="41">
        <v>100</v>
      </c>
      <c r="D149" s="42">
        <v>100</v>
      </c>
      <c r="E149" s="42">
        <f>D149-B149</f>
        <v>23.730000000000004</v>
      </c>
      <c r="F149" s="42">
        <f>D149-C149</f>
        <v>0</v>
      </c>
      <c r="G149" s="42">
        <v>100</v>
      </c>
      <c r="H149" s="43">
        <v>100</v>
      </c>
    </row>
    <row r="150" spans="1:8" ht="79.5" customHeight="1" thickBot="1" x14ac:dyDescent="0.3">
      <c r="A150" s="12" t="s">
        <v>123</v>
      </c>
      <c r="B150" s="39">
        <f>SUM(B151:B152)</f>
        <v>216.24</v>
      </c>
      <c r="C150" s="39">
        <f t="shared" ref="C150:H150" si="61">SUM(C151:C152)</f>
        <v>270</v>
      </c>
      <c r="D150" s="39">
        <f t="shared" si="61"/>
        <v>230</v>
      </c>
      <c r="E150" s="39">
        <f t="shared" si="61"/>
        <v>13.760000000000002</v>
      </c>
      <c r="F150" s="39">
        <f t="shared" si="61"/>
        <v>-40</v>
      </c>
      <c r="G150" s="39">
        <f t="shared" si="61"/>
        <v>230</v>
      </c>
      <c r="H150" s="40">
        <f t="shared" si="61"/>
        <v>230</v>
      </c>
    </row>
    <row r="151" spans="1:8" ht="35.25" customHeight="1" x14ac:dyDescent="0.25">
      <c r="A151" s="11" t="s">
        <v>124</v>
      </c>
      <c r="B151" s="30">
        <v>190</v>
      </c>
      <c r="C151" s="30">
        <v>220</v>
      </c>
      <c r="D151" s="31">
        <v>180</v>
      </c>
      <c r="E151" s="31">
        <f>D151-B151</f>
        <v>-10</v>
      </c>
      <c r="F151" s="31">
        <f>D151-C151</f>
        <v>-40</v>
      </c>
      <c r="G151" s="31">
        <v>180</v>
      </c>
      <c r="H151" s="32">
        <v>180</v>
      </c>
    </row>
    <row r="152" spans="1:8" ht="28.5" customHeight="1" thickBot="1" x14ac:dyDescent="0.3">
      <c r="A152" s="10" t="s">
        <v>125</v>
      </c>
      <c r="B152" s="36">
        <v>26.24</v>
      </c>
      <c r="C152" s="36">
        <v>50</v>
      </c>
      <c r="D152" s="37">
        <v>50</v>
      </c>
      <c r="E152" s="31">
        <f>D152-B152</f>
        <v>23.76</v>
      </c>
      <c r="F152" s="31">
        <f>D152-C152</f>
        <v>0</v>
      </c>
      <c r="G152" s="37">
        <v>50</v>
      </c>
      <c r="H152" s="38">
        <v>50</v>
      </c>
    </row>
    <row r="153" spans="1:8" ht="45" customHeight="1" thickBot="1" x14ac:dyDescent="0.3">
      <c r="A153" s="16" t="s">
        <v>126</v>
      </c>
      <c r="B153" s="22">
        <f>B154+B158</f>
        <v>50362.090000000004</v>
      </c>
      <c r="C153" s="22">
        <f t="shared" ref="C153:H153" si="62">C154+C158</f>
        <v>13774.1</v>
      </c>
      <c r="D153" s="22">
        <f t="shared" si="62"/>
        <v>28250.199999999997</v>
      </c>
      <c r="E153" s="22">
        <f t="shared" si="62"/>
        <v>-22111.89</v>
      </c>
      <c r="F153" s="22">
        <f t="shared" si="62"/>
        <v>14476.099999999999</v>
      </c>
      <c r="G153" s="22">
        <f t="shared" si="62"/>
        <v>40107.300000000003</v>
      </c>
      <c r="H153" s="23">
        <f t="shared" si="62"/>
        <v>40107.300000000003</v>
      </c>
    </row>
    <row r="154" spans="1:8" ht="45" customHeight="1" thickBot="1" x14ac:dyDescent="0.3">
      <c r="A154" s="12" t="s">
        <v>127</v>
      </c>
      <c r="B154" s="39">
        <f>SUM(B155:B157)</f>
        <v>29237.380000000005</v>
      </c>
      <c r="C154" s="39">
        <f t="shared" ref="C154:H154" si="63">SUM(C155:C157)</f>
        <v>13774.1</v>
      </c>
      <c r="D154" s="39">
        <f t="shared" si="63"/>
        <v>14547.9</v>
      </c>
      <c r="E154" s="39">
        <f t="shared" si="63"/>
        <v>-14689.480000000001</v>
      </c>
      <c r="F154" s="39">
        <f t="shared" si="63"/>
        <v>773.79999999999927</v>
      </c>
      <c r="G154" s="39">
        <f t="shared" si="63"/>
        <v>26560</v>
      </c>
      <c r="H154" s="40">
        <f t="shared" si="63"/>
        <v>26560</v>
      </c>
    </row>
    <row r="155" spans="1:8" ht="45" customHeight="1" x14ac:dyDescent="0.25">
      <c r="A155" s="11" t="s">
        <v>128</v>
      </c>
      <c r="B155" s="30">
        <v>24685.65</v>
      </c>
      <c r="C155" s="30">
        <v>12869.1</v>
      </c>
      <c r="D155" s="31">
        <v>13642.9</v>
      </c>
      <c r="E155" s="31">
        <f>D155-B155</f>
        <v>-11042.750000000002</v>
      </c>
      <c r="F155" s="31">
        <f>D155-C155</f>
        <v>773.79999999999927</v>
      </c>
      <c r="G155" s="31">
        <v>25785</v>
      </c>
      <c r="H155" s="32">
        <v>25785</v>
      </c>
    </row>
    <row r="156" spans="1:8" ht="45" customHeight="1" x14ac:dyDescent="0.25">
      <c r="A156" s="6" t="s">
        <v>129</v>
      </c>
      <c r="B156" s="33">
        <v>3788.26</v>
      </c>
      <c r="C156" s="33">
        <v>0</v>
      </c>
      <c r="D156" s="34">
        <v>0</v>
      </c>
      <c r="E156" s="31">
        <f t="shared" ref="E156:E157" si="64">D156-B156</f>
        <v>-3788.26</v>
      </c>
      <c r="F156" s="31">
        <f t="shared" ref="F156:F157" si="65">D156-C156</f>
        <v>0</v>
      </c>
      <c r="G156" s="34">
        <v>0</v>
      </c>
      <c r="H156" s="35">
        <v>0</v>
      </c>
    </row>
    <row r="157" spans="1:8" ht="45" customHeight="1" thickBot="1" x14ac:dyDescent="0.3">
      <c r="A157" s="10" t="s">
        <v>130</v>
      </c>
      <c r="B157" s="36">
        <v>763.47</v>
      </c>
      <c r="C157" s="36">
        <v>905</v>
      </c>
      <c r="D157" s="37">
        <v>905</v>
      </c>
      <c r="E157" s="31">
        <f t="shared" si="64"/>
        <v>141.52999999999997</v>
      </c>
      <c r="F157" s="31">
        <f t="shared" si="65"/>
        <v>0</v>
      </c>
      <c r="G157" s="37">
        <v>775</v>
      </c>
      <c r="H157" s="38">
        <v>775</v>
      </c>
    </row>
    <row r="158" spans="1:8" ht="45" customHeight="1" thickBot="1" x14ac:dyDescent="0.3">
      <c r="A158" s="12" t="s">
        <v>131</v>
      </c>
      <c r="B158" s="39">
        <f>SUM(B159)</f>
        <v>21124.71</v>
      </c>
      <c r="C158" s="39">
        <f t="shared" ref="C158:H158" si="66">SUM(C159)</f>
        <v>0</v>
      </c>
      <c r="D158" s="39">
        <f t="shared" si="66"/>
        <v>13702.3</v>
      </c>
      <c r="E158" s="39">
        <f t="shared" si="66"/>
        <v>-7422.41</v>
      </c>
      <c r="F158" s="39">
        <f t="shared" si="66"/>
        <v>13702.3</v>
      </c>
      <c r="G158" s="39">
        <f t="shared" si="66"/>
        <v>13547.3</v>
      </c>
      <c r="H158" s="40">
        <f t="shared" si="66"/>
        <v>13547.3</v>
      </c>
    </row>
    <row r="159" spans="1:8" ht="31.5" customHeight="1" thickBot="1" x14ac:dyDescent="0.3">
      <c r="A159" s="17" t="s">
        <v>132</v>
      </c>
      <c r="B159" s="41">
        <v>21124.71</v>
      </c>
      <c r="C159" s="41">
        <v>0</v>
      </c>
      <c r="D159" s="42">
        <v>13702.3</v>
      </c>
      <c r="E159" s="42">
        <f>D159-B159</f>
        <v>-7422.41</v>
      </c>
      <c r="F159" s="42">
        <f>D159-C159</f>
        <v>13702.3</v>
      </c>
      <c r="G159" s="42">
        <v>13547.3</v>
      </c>
      <c r="H159" s="43">
        <v>13547.3</v>
      </c>
    </row>
    <row r="160" spans="1:8" ht="31.5" customHeight="1" thickBot="1" x14ac:dyDescent="0.3">
      <c r="A160" s="16" t="s">
        <v>0</v>
      </c>
      <c r="B160" s="22">
        <f>SUM(B161)</f>
        <v>0</v>
      </c>
      <c r="C160" s="22">
        <f t="shared" ref="C160:H160" si="67">SUM(C161)</f>
        <v>105</v>
      </c>
      <c r="D160" s="22">
        <f t="shared" si="67"/>
        <v>117</v>
      </c>
      <c r="E160" s="22">
        <f t="shared" si="67"/>
        <v>117</v>
      </c>
      <c r="F160" s="22">
        <f t="shared" si="67"/>
        <v>12</v>
      </c>
      <c r="G160" s="22">
        <f t="shared" si="67"/>
        <v>117</v>
      </c>
      <c r="H160" s="23">
        <f t="shared" si="67"/>
        <v>117</v>
      </c>
    </row>
    <row r="161" spans="1:8" ht="31.5" customHeight="1" thickBot="1" x14ac:dyDescent="0.3">
      <c r="A161" s="12" t="s">
        <v>1</v>
      </c>
      <c r="B161" s="39">
        <f>B162</f>
        <v>0</v>
      </c>
      <c r="C161" s="39">
        <f>C162</f>
        <v>105</v>
      </c>
      <c r="D161" s="39">
        <f t="shared" ref="C161:H161" si="68">D162</f>
        <v>117</v>
      </c>
      <c r="E161" s="39">
        <f t="shared" si="68"/>
        <v>117</v>
      </c>
      <c r="F161" s="39">
        <f t="shared" si="68"/>
        <v>12</v>
      </c>
      <c r="G161" s="39">
        <f t="shared" si="68"/>
        <v>117</v>
      </c>
      <c r="H161" s="40">
        <f t="shared" si="68"/>
        <v>117</v>
      </c>
    </row>
    <row r="162" spans="1:8" ht="29.25" customHeight="1" thickBot="1" x14ac:dyDescent="0.3">
      <c r="A162" s="18" t="s">
        <v>2</v>
      </c>
      <c r="B162" s="49">
        <v>0</v>
      </c>
      <c r="C162" s="49">
        <v>105</v>
      </c>
      <c r="D162" s="50">
        <v>117</v>
      </c>
      <c r="E162" s="50">
        <f>D162-B162</f>
        <v>117</v>
      </c>
      <c r="F162" s="50">
        <f>D162-C162</f>
        <v>12</v>
      </c>
      <c r="G162" s="50">
        <v>117</v>
      </c>
      <c r="H162" s="51">
        <v>117</v>
      </c>
    </row>
    <row r="163" spans="1:8" ht="45" customHeight="1" x14ac:dyDescent="0.25">
      <c r="A163" s="5"/>
    </row>
  </sheetData>
  <mergeCells count="20">
    <mergeCell ref="E9:E10"/>
    <mergeCell ref="A5:A6"/>
    <mergeCell ref="B5:B6"/>
    <mergeCell ref="C5:C6"/>
    <mergeCell ref="F9:F10"/>
    <mergeCell ref="G9:G10"/>
    <mergeCell ref="H9:H10"/>
    <mergeCell ref="A1:I1"/>
    <mergeCell ref="A2:I2"/>
    <mergeCell ref="A3:H3"/>
    <mergeCell ref="A4:H4"/>
    <mergeCell ref="D5:D6"/>
    <mergeCell ref="E5:E6"/>
    <mergeCell ref="F5:F6"/>
    <mergeCell ref="G5:G6"/>
    <mergeCell ref="H5:H6"/>
    <mergeCell ref="A9:A10"/>
    <mergeCell ref="B9:B10"/>
    <mergeCell ref="C9:C10"/>
    <mergeCell ref="D9:D10"/>
  </mergeCells>
  <pageMargins left="0.7" right="0.7" top="0.75" bottom="0.75" header="0.3" footer="0.3"/>
  <pageSetup paperSize="9" scale="75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2021-11-19T02:08:47Z</dcterms:modified>
</cp:coreProperties>
</file>