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8195" windowHeight="97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Лист1!$A$1:$E$81</definedName>
  </definedNames>
  <calcPr calcId="124519"/>
</workbook>
</file>

<file path=xl/calcChain.xml><?xml version="1.0" encoding="utf-8"?>
<calcChain xmlns="http://schemas.openxmlformats.org/spreadsheetml/2006/main">
  <c r="D66" i="1"/>
  <c r="E66"/>
  <c r="D76"/>
  <c r="E76"/>
  <c r="C76"/>
  <c r="C66" s="1"/>
  <c r="D58" l="1"/>
  <c r="E58"/>
  <c r="C58"/>
  <c r="E79" l="1"/>
  <c r="E57" l="1"/>
  <c r="E56" s="1"/>
  <c r="E47" l="1"/>
  <c r="D47"/>
  <c r="C47"/>
  <c r="E44"/>
  <c r="D44"/>
  <c r="C44"/>
  <c r="E35"/>
  <c r="E34" s="1"/>
  <c r="D35"/>
  <c r="D34" s="1"/>
  <c r="C35"/>
  <c r="C34" s="1"/>
  <c r="E30"/>
  <c r="D30"/>
  <c r="C30"/>
  <c r="E27"/>
  <c r="E25" s="1"/>
  <c r="D27"/>
  <c r="D25" s="1"/>
  <c r="C27"/>
  <c r="C25" s="1"/>
  <c r="E21"/>
  <c r="D21"/>
  <c r="C21"/>
  <c r="C16" s="1"/>
  <c r="D33" l="1"/>
  <c r="C33"/>
  <c r="C15" s="1"/>
  <c r="E16"/>
  <c r="E33"/>
  <c r="D16"/>
  <c r="D15" s="1"/>
  <c r="E15" l="1"/>
  <c r="E81" s="1"/>
  <c r="D79"/>
  <c r="C79"/>
  <c r="C57" l="1"/>
  <c r="C56" s="1"/>
  <c r="C81" s="1"/>
  <c r="D57"/>
  <c r="D56" s="1"/>
  <c r="D81" s="1"/>
</calcChain>
</file>

<file path=xl/sharedStrings.xml><?xml version="1.0" encoding="utf-8"?>
<sst xmlns="http://schemas.openxmlformats.org/spreadsheetml/2006/main" count="144" uniqueCount="141">
  <si>
    <t xml:space="preserve">                                                                                                                                                                                                          </t>
  </si>
  <si>
    <t>Код дохода</t>
  </si>
  <si>
    <t>Наименование источника доходов</t>
  </si>
  <si>
    <t>2022 год</t>
  </si>
  <si>
    <t>2023 год</t>
  </si>
  <si>
    <t>НАЛОГОВЫЕ И НЕНАЛОГОВЫЕ ДОХОДЫ</t>
  </si>
  <si>
    <t>НАЛОГОВЫЕ  ДОХОДЫ</t>
  </si>
  <si>
    <t>1 01 00000 00 0000 000</t>
  </si>
  <si>
    <t xml:space="preserve">Налоги на прибыль, доходы </t>
  </si>
  <si>
    <t>101 02000 01 0000 110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</si>
  <si>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</si>
  <si>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</si>
  <si>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</si>
  <si>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</si>
  <si>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</si>
  <si>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</si>
  <si>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</si>
  <si>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</si>
  <si>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</si>
  <si>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</si>
  <si>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</si>
  <si>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</si>
  <si>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</si>
  <si>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</si>
  <si>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</si>
  <si>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</si>
  <si>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</si>
  <si>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1 06 06000 00 0000 110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</si>
  <si>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</si>
  <si>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</si>
  <si>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</si>
  <si>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</si>
  <si>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</si>
  <si>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</si>
  <si>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</si>
  <si>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</si>
  <si>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</si>
  <si>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</si>
  <si>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</si>
  <si>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</si>
  <si>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1 11 00000 00 0000 000</t>
  </si>
  <si>
    <t>Доходы от использования имущества, находящегося в 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</si>
  <si>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</si>
  <si>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</si>
  <si>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</si>
  <si>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</si>
  <si>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1 11 05074 04 0000 120</t>
  </si>
  <si>
    <t xml:space="preserve"> Доходы от сдачи в аренду имущества, составляющего казну городских округов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</si>
  <si>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</si>
  <si>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</si>
  <si>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</si>
  <si>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</si>
  <si>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</si>
  <si>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</si>
  <si>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</si>
  <si>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</si>
  <si>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</si>
  <si>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</si>
  <si>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</si>
  <si>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</si>
  <si>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</si>
  <si>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</si>
  <si>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 xml:space="preserve">1 13 02064 04 0000 130 </t>
  </si>
  <si>
    <t xml:space="preserve">Доходы, поступающие в порядке возмещения расходов, понесенных в связи с эксплуатацией имущества городских округов 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</si>
  <si>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</si>
  <si>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</si>
  <si>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</si>
  <si>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</si>
  <si>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</si>
  <si>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</si>
  <si>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</si>
  <si>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</si>
  <si>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</si>
  <si>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</si>
  <si>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</si>
  <si>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</si>
  <si>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</si>
  <si>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</si>
  <si>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</si>
  <si>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</si>
  <si>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</si>
  <si>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1 17 05040 04 0000 180</t>
  </si>
  <si>
    <t>Прочие неналоговые доходы бюджетов городских округов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</si>
  <si>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</si>
  <si>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</si>
  <si>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</si>
  <si>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</si>
  <si>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</si>
  <si>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 Российской Федерации (межбюджетные субсидии)</t>
  </si>
  <si>
    <t>2 02 25497 04 0000 150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</si>
  <si>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</si>
  <si>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</si>
  <si>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</si>
  <si>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</si>
  <si>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2 02 30029 04 0000 150</t>
  </si>
  <si>
    <t>Субсидии бюджетам муниципальных образований  Приморского края на социальные выплаты  молодым семьям для приобретения (строительства) стандартного жилья</t>
  </si>
  <si>
    <t>Прочие субсидии</t>
  </si>
  <si>
    <t>Субвенции  бюджетам субъектов Российской Федерации и муниципальных образований - итого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</si>
  <si>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детьми,осваивающими образовательные программы дошкольного образования в организациях, осуществляющих образовательную деятельность.</t>
  </si>
  <si>
    <t>Субвенциидля финансового обеспечения переданных исполнительно-распорядительным органам муниципальных образований Приморского края  государственных полномочий по составлению (изменению) списков кандидатов в присяжные заседатели федеральных судов общей юрисдикции.</t>
  </si>
  <si>
    <t xml:space="preserve">Субвенции бюджетам городских округов на  организацию  горячего  питания обучающихся, получающих начальное общее образование в государственных и муниципальных образовательных организациях </t>
  </si>
  <si>
    <t>Иные межбюджетные трансферты</t>
  </si>
  <si>
    <t>Межбюджетные трансферты бюджетам городских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</si>
  <si>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ВСЕГО:</t>
  </si>
  <si>
    <t>2 02 25555 04 0000 150</t>
  </si>
  <si>
    <t>2 02 29999 04 0000 150</t>
  </si>
  <si>
    <t>2 02 30000 00 0000 150</t>
  </si>
  <si>
    <t xml:space="preserve">2 02 35304 04 0000 150                         </t>
  </si>
  <si>
    <t>2 02 40000 00 0000 150</t>
  </si>
  <si>
    <t>2 02 45303 04 0000 150</t>
  </si>
  <si>
    <t>2 02 25243 04 0000 150</t>
  </si>
  <si>
    <t>Субсидии на строительство и реконструкцию (модернизацию) объектов питьевого водоснабжения</t>
  </si>
  <si>
    <t>Сумма, рублей</t>
  </si>
  <si>
    <t>2 02 35082 04 0000 150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</si>
  <si>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</si>
  <si>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2 02 36900 04 0000 150</t>
  </si>
  <si>
    <t>Единая субвенция</t>
  </si>
  <si>
    <t>2024 год</t>
  </si>
  <si>
    <t>2 02 39999 04 0000 150</t>
  </si>
  <si>
    <t xml:space="preserve">Объемы доходов бюджета Лесозаводского городского округа на 2022год </t>
  </si>
  <si>
    <t>и на плановый период 2023 и 2024 годов</t>
  </si>
  <si>
    <r>
      <t xml:space="preserve">2 02 35120 04 0000 </t>
    </r>
    <r>
      <rPr>
        <sz val="11"/>
        <color theme="1"/>
        <rFont val="Times New Roman"/>
        <family val="1"/>
        <charset val="204"/>
      </rPr>
      <t>150</t>
    </r>
  </si>
  <si>
    <t>к бюджету  Лесозаводского</t>
  </si>
  <si>
    <t>городского округа на 2022 год и плановый период 2023  и 2024 годов</t>
  </si>
  <si>
    <t>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</si>
  <si>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</si>
  <si>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2 02 25299 04 0000 150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</si>
  <si>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</si>
  <si>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</si>
  <si>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Обеспечение жильем граждан, уволенных с военной службы (службы), и приравненных к ним лиц</t>
  </si>
  <si>
    <t>Прочие субвенции</t>
  </si>
  <si>
    <t>Обеспечение жильем граждан, уволенных с военной службы (службы), и приравненных к ним лиц, за счет средств краевого бюджета</t>
  </si>
  <si>
    <t>2 02 25519 04 0000 150</t>
  </si>
  <si>
    <t>Субсидии бюджетам муниципальных образований  Приморского края на поддержку муниципальных программ формирования современной городской среды</t>
  </si>
  <si>
    <t>Субсидии на 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</t>
  </si>
  <si>
    <t>2 02 35485 04 0000 150</t>
  </si>
  <si>
    <t>к решению Думы Лесозаводского</t>
  </si>
  <si>
    <t>городского округа</t>
  </si>
  <si>
    <t>от  № -  НПА</t>
  </si>
  <si>
    <t>"Приложение 7</t>
  </si>
  <si>
    <t>Приложение 4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</si>
</sst>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justify"/>
    </xf>
    <xf numFmtId="0" fontId="0" fillId="0" borderId="0" xfId="0" applyAlignment="1">
      <alignment shrinkToFit="1"/>
    </xf>
    <xf numFmtId="0" fontId="0" fillId="0" borderId="0" xfId="0" applyFont="1"/>
    <xf numFmtId="0" fontId="0" fillId="0" borderId="0" xfId="0" applyFill="1"/>
    <xf numFmtId="0" fontId="2" fillId="0" borderId="0" xfId="0" applyFont="1" applyFill="1"/>
    <xf numFmtId="0" fontId="0" fillId="0" borderId="0" xfId="0" applyFill="1" applyAlignment="1">
      <alignment shrinkToFit="1"/>
    </xf>
    <xf numFmtId="0" fontId="0" fillId="2" borderId="0" xfId="0" applyFill="1"/>
    <xf numFmtId="0" fontId="3" fillId="2" borderId="0" xfId="0" applyFont="1" applyFill="1"/>
    <xf numFmtId="0" fontId="0" fillId="2" borderId="0" xfId="0" applyFill="1" applyAlignment="1">
      <alignment shrinkToFit="1"/>
    </xf>
    <xf numFmtId="0" fontId="4" fillId="0" borderId="1" xfId="0" applyFont="1" applyBorder="1" applyAlignment="1">
      <alignment horizontal="center" vertical="top" wrapText="1" shrinkToFit="1"/>
    </xf>
    <xf numFmtId="0" fontId="4" fillId="0" borderId="1" xfId="0" applyFont="1" applyBorder="1" applyAlignment="1">
      <alignment horizontal="center" shrinkToFit="1"/>
    </xf>
    <xf numFmtId="0" fontId="4" fillId="2" borderId="1" xfId="0" applyFont="1" applyFill="1" applyBorder="1" applyAlignment="1">
      <alignment vertical="top" wrapText="1" shrinkToFit="1"/>
    </xf>
    <xf numFmtId="0" fontId="4" fillId="2" borderId="1" xfId="0" applyFont="1" applyFill="1" applyBorder="1" applyAlignment="1">
      <alignment horizontal="justify" vertical="top" wrapText="1" shrinkToFit="1"/>
    </xf>
    <xf numFmtId="4" fontId="4" fillId="0" borderId="1" xfId="0" applyNumberFormat="1" applyFont="1" applyFill="1" applyBorder="1" applyAlignment="1">
      <alignment horizontal="center" vertical="top" wrapText="1" shrinkToFit="1"/>
    </xf>
    <xf numFmtId="0" fontId="4" fillId="2" borderId="1" xfId="0" applyFont="1" applyFill="1" applyBorder="1" applyAlignment="1">
      <alignment horizontal="center" vertical="top" wrapText="1" shrinkToFit="1"/>
    </xf>
    <xf numFmtId="0" fontId="4" fillId="2" borderId="1" xfId="0" applyFont="1" applyFill="1" applyBorder="1" applyAlignment="1">
      <alignment horizontal="left" vertical="top" wrapText="1" shrinkToFit="1"/>
    </xf>
    <xf numFmtId="4" fontId="4" fillId="0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 shrinkToFit="1"/>
    </xf>
    <xf numFmtId="0" fontId="1" fillId="2" borderId="1" xfId="0" applyFont="1" applyFill="1" applyBorder="1" applyAlignment="1">
      <alignment horizontal="justify" vertical="top" wrapText="1" shrinkToFit="1"/>
    </xf>
    <xf numFmtId="4" fontId="1" fillId="0" borderId="1" xfId="0" applyNumberFormat="1" applyFont="1" applyFill="1" applyBorder="1" applyAlignment="1">
      <alignment horizontal="center" vertical="top" wrapText="1" shrinkToFit="1"/>
    </xf>
    <xf numFmtId="4" fontId="1" fillId="0" borderId="1" xfId="0" applyNumberFormat="1" applyFont="1" applyFill="1" applyBorder="1" applyAlignment="1">
      <alignment horizontal="center" vertical="top" shrinkToFit="1"/>
    </xf>
    <xf numFmtId="164" fontId="1" fillId="0" borderId="1" xfId="0" applyNumberFormat="1" applyFont="1" applyFill="1" applyBorder="1" applyAlignment="1">
      <alignment horizontal="center" vertical="top" wrapText="1" shrinkToFit="1"/>
    </xf>
    <xf numFmtId="0" fontId="5" fillId="2" borderId="1" xfId="0" applyFont="1" applyFill="1" applyBorder="1" applyAlignment="1">
      <alignment horizontal="left" vertical="top" wrapText="1" shrinkToFit="1"/>
    </xf>
    <xf numFmtId="0" fontId="5" fillId="2" borderId="1" xfId="0" applyFont="1" applyFill="1" applyBorder="1" applyAlignment="1">
      <alignment horizontal="justify" vertical="top" wrapText="1" shrinkToFit="1"/>
    </xf>
    <xf numFmtId="4" fontId="5" fillId="0" borderId="1" xfId="0" applyNumberFormat="1" applyFont="1" applyFill="1" applyBorder="1" applyAlignment="1">
      <alignment horizontal="center" vertical="top" wrapText="1" shrinkToFit="1"/>
    </xf>
    <xf numFmtId="4" fontId="5" fillId="0" borderId="1" xfId="0" applyNumberFormat="1" applyFont="1" applyFill="1" applyBorder="1" applyAlignment="1">
      <alignment horizontal="center" vertical="top" shrinkToFit="1"/>
    </xf>
    <xf numFmtId="4" fontId="6" fillId="0" borderId="1" xfId="0" applyNumberFormat="1" applyFont="1" applyFill="1" applyBorder="1" applyAlignment="1">
      <alignment horizontal="center" vertical="top" wrapText="1" shrinkToFit="1"/>
    </xf>
    <xf numFmtId="0" fontId="4" fillId="0" borderId="1" xfId="0" applyFont="1" applyFill="1" applyBorder="1" applyAlignment="1">
      <alignment horizontal="left" vertical="top" wrapText="1" shrinkToFit="1"/>
    </xf>
    <xf numFmtId="0" fontId="4" fillId="0" borderId="1" xfId="0" applyFont="1" applyFill="1" applyBorder="1" applyAlignment="1">
      <alignment horizontal="justify" vertical="top" wrapText="1" shrinkToFi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4" fontId="4" fillId="0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 shrinkToFit="1"/>
    </xf>
    <xf numFmtId="0" fontId="1" fillId="0" borderId="1" xfId="0" applyFont="1" applyFill="1" applyBorder="1" applyAlignment="1">
      <alignment horizontal="justify" vertical="top" wrapText="1" shrinkToFit="1"/>
    </xf>
    <xf numFmtId="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wrapText="1" shrinkToFit="1"/>
    </xf>
    <xf numFmtId="0" fontId="1" fillId="0" borderId="2" xfId="0" applyFont="1" applyBorder="1" applyAlignment="1">
      <alignment horizontal="center" wrapText="1" shrinkToFit="1"/>
    </xf>
    <xf numFmtId="0" fontId="1" fillId="0" borderId="3" xfId="0" applyFont="1" applyBorder="1" applyAlignment="1">
      <alignment horizontal="center" wrapText="1" shrinkToFit="1"/>
    </xf>
    <xf numFmtId="0" fontId="0" fillId="0" borderId="4" xfId="0" applyFont="1" applyBorder="1" applyAlignment="1">
      <alignment shrinkToFit="1"/>
    </xf>
    <xf numFmtId="4" fontId="1" fillId="0" borderId="5" xfId="0" applyNumberFormat="1" applyFont="1" applyFill="1" applyBorder="1" applyAlignment="1">
      <alignment horizontal="center" vertical="top"/>
    </xf>
    <xf numFmtId="0" fontId="0" fillId="0" borderId="6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2"/>
  <sheetViews>
    <sheetView tabSelected="1" workbookViewId="0">
      <selection activeCell="D56" sqref="D56"/>
    </sheetView>
  </sheetViews>
  <sheetFormatPr defaultRowHeight="15"/>
  <cols>
    <col min="1" max="1" width="24.85546875" customWidth="1"/>
    <col min="2" max="2" width="57.28515625" customWidth="1"/>
    <col min="3" max="3" width="16.85546875" customWidth="1"/>
    <col min="4" max="4" width="16.7109375" customWidth="1"/>
    <col min="5" max="5" width="17.5703125" customWidth="1"/>
  </cols>
  <sheetData>
    <row r="1" spans="1:5">
      <c r="D1" s="51" t="s">
        <v>140</v>
      </c>
      <c r="E1" s="51"/>
    </row>
    <row r="2" spans="1:5">
      <c r="D2" s="51" t="s">
        <v>136</v>
      </c>
      <c r="E2" s="51"/>
    </row>
    <row r="3" spans="1:5">
      <c r="D3" s="51" t="s">
        <v>137</v>
      </c>
      <c r="E3" s="51"/>
    </row>
    <row r="4" spans="1:5">
      <c r="D4" s="51" t="s">
        <v>138</v>
      </c>
      <c r="E4" s="51"/>
    </row>
    <row r="6" spans="1:5">
      <c r="D6" s="52" t="s">
        <v>139</v>
      </c>
      <c r="E6" s="52"/>
    </row>
    <row r="7" spans="1:5">
      <c r="D7" s="52" t="s">
        <v>122</v>
      </c>
      <c r="E7" s="52"/>
    </row>
    <row r="8" spans="1:5" ht="27.75" customHeight="1">
      <c r="D8" s="52" t="s">
        <v>123</v>
      </c>
      <c r="E8" s="52"/>
    </row>
    <row r="9" spans="1:5">
      <c r="A9" s="1" t="s">
        <v>0</v>
      </c>
    </row>
    <row r="10" spans="1:5" ht="16.5" customHeight="1">
      <c r="A10" s="53" t="s">
        <v>119</v>
      </c>
      <c r="B10" s="53"/>
      <c r="C10" s="53"/>
      <c r="D10" s="53"/>
      <c r="E10" s="53"/>
    </row>
    <row r="11" spans="1:5" ht="16.5" customHeight="1">
      <c r="A11" s="53" t="s">
        <v>120</v>
      </c>
      <c r="B11" s="53"/>
      <c r="C11" s="53"/>
      <c r="D11" s="53"/>
      <c r="E11" s="53"/>
    </row>
    <row r="12" spans="1:5">
      <c r="A12" s="3"/>
      <c r="B12" s="3"/>
      <c r="C12" s="3"/>
      <c r="D12" s="3"/>
      <c r="E12" s="3"/>
    </row>
    <row r="13" spans="1:5" s="2" customFormat="1" ht="46.5" customHeight="1">
      <c r="A13" s="57" t="s">
        <v>1</v>
      </c>
      <c r="B13" s="57" t="s">
        <v>2</v>
      </c>
      <c r="C13" s="58" t="s">
        <v>112</v>
      </c>
      <c r="D13" s="59"/>
      <c r="E13" s="60"/>
    </row>
    <row r="14" spans="1:5" s="2" customFormat="1">
      <c r="A14" s="57"/>
      <c r="B14" s="57"/>
      <c r="C14" s="10" t="s">
        <v>3</v>
      </c>
      <c r="D14" s="10" t="s">
        <v>4</v>
      </c>
      <c r="E14" s="11" t="s">
        <v>117</v>
      </c>
    </row>
    <row r="15" spans="1:5" s="2" customFormat="1">
      <c r="A15" s="12"/>
      <c r="B15" s="13" t="s">
        <v>5</v>
      </c>
      <c r="C15" s="14">
        <f>SUM(C16,C33)</f>
        <v>619234000</v>
      </c>
      <c r="D15" s="14">
        <f>SUM(D16,D33)</f>
        <v>590403000</v>
      </c>
      <c r="E15" s="14">
        <f>SUM(E16,E33)</f>
        <v>583156000</v>
      </c>
    </row>
    <row r="16" spans="1:5" s="2" customFormat="1">
      <c r="A16" s="15"/>
      <c r="B16" s="13" t="s">
        <v>6</v>
      </c>
      <c r="C16" s="14">
        <f>SUM(C17,C19,C21,C25,C30)</f>
        <v>590554000</v>
      </c>
      <c r="D16" s="14">
        <f>SUM(D17,D19,D21,D25,D30)</f>
        <v>561560000</v>
      </c>
      <c r="E16" s="14">
        <f>SUM(E17,E19,E21,E25,E30)</f>
        <v>554709000</v>
      </c>
    </row>
    <row r="17" spans="1:5" s="2" customFormat="1">
      <c r="A17" s="16" t="s">
        <v>7</v>
      </c>
      <c r="B17" s="13" t="s">
        <v>8</v>
      </c>
      <c r="C17" s="14">
        <v>484089000</v>
      </c>
      <c r="D17" s="14">
        <v>451488000</v>
      </c>
      <c r="E17" s="17">
        <v>443798000</v>
      </c>
    </row>
    <row r="18" spans="1:5" s="2" customFormat="1">
      <c r="A18" s="18" t="s">
        <v>9</v>
      </c>
      <c r="B18" s="19" t="s">
        <v>10</v>
      </c>
      <c r="C18" s="20">
        <v>484089000</v>
      </c>
      <c r="D18" s="20">
        <v>451488000</v>
      </c>
      <c r="E18" s="21">
        <v>443798000</v>
      </c>
    </row>
    <row r="19" spans="1:5" s="2" customFormat="1" ht="28.5">
      <c r="A19" s="16" t="s">
        <v>11</v>
      </c>
      <c r="B19" s="13" t="s">
        <v>12</v>
      </c>
      <c r="C19" s="14">
        <v>27411000</v>
      </c>
      <c r="D19" s="14">
        <v>30212000</v>
      </c>
      <c r="E19" s="14">
        <v>30212000</v>
      </c>
    </row>
    <row r="20" spans="1:5" s="2" customFormat="1" ht="30">
      <c r="A20" s="18" t="s">
        <v>13</v>
      </c>
      <c r="B20" s="19" t="s">
        <v>14</v>
      </c>
      <c r="C20" s="20">
        <v>27411000</v>
      </c>
      <c r="D20" s="20">
        <v>30212000</v>
      </c>
      <c r="E20" s="20">
        <v>30212000</v>
      </c>
    </row>
    <row r="21" spans="1:5" s="2" customFormat="1">
      <c r="A21" s="16" t="s">
        <v>15</v>
      </c>
      <c r="B21" s="13" t="s">
        <v>16</v>
      </c>
      <c r="C21" s="14">
        <f>SUM(C22,C23,C24)</f>
        <v>42199000</v>
      </c>
      <c r="D21" s="14">
        <f>SUM(D22,D23,D24)</f>
        <v>42590000</v>
      </c>
      <c r="E21" s="14">
        <f>SUM(E22,E23,E24)</f>
        <v>42994000</v>
      </c>
    </row>
    <row r="22" spans="1:5" s="2" customFormat="1" ht="21" customHeight="1">
      <c r="A22" s="18" t="s">
        <v>17</v>
      </c>
      <c r="B22" s="19" t="s">
        <v>18</v>
      </c>
      <c r="C22" s="20">
        <v>2284000</v>
      </c>
      <c r="D22" s="20">
        <v>2371000</v>
      </c>
      <c r="E22" s="21">
        <v>2461000</v>
      </c>
    </row>
    <row r="23" spans="1:5" s="2" customFormat="1" ht="45">
      <c r="A23" s="18" t="s">
        <v>19</v>
      </c>
      <c r="B23" s="19" t="s">
        <v>20</v>
      </c>
      <c r="C23" s="20">
        <v>9510000</v>
      </c>
      <c r="D23" s="20">
        <v>9814000</v>
      </c>
      <c r="E23" s="21">
        <v>10128000</v>
      </c>
    </row>
    <row r="24" spans="1:5" s="2" customFormat="1" ht="30">
      <c r="A24" s="18" t="s">
        <v>21</v>
      </c>
      <c r="B24" s="19" t="s">
        <v>22</v>
      </c>
      <c r="C24" s="20">
        <v>30405000</v>
      </c>
      <c r="D24" s="20">
        <v>30405000</v>
      </c>
      <c r="E24" s="20">
        <v>30405000</v>
      </c>
    </row>
    <row r="25" spans="1:5" s="2" customFormat="1">
      <c r="A25" s="16" t="s">
        <v>23</v>
      </c>
      <c r="B25" s="13" t="s">
        <v>24</v>
      </c>
      <c r="C25" s="14">
        <f>SUM(C26,C27)</f>
        <v>30825000</v>
      </c>
      <c r="D25" s="14">
        <f>SUM(D26,D27)</f>
        <v>31240000</v>
      </c>
      <c r="E25" s="17">
        <f>SUM(E26,E27)</f>
        <v>31675000</v>
      </c>
    </row>
    <row r="26" spans="1:5" s="2" customFormat="1" ht="45">
      <c r="A26" s="18" t="s">
        <v>25</v>
      </c>
      <c r="B26" s="19" t="s">
        <v>26</v>
      </c>
      <c r="C26" s="20">
        <v>8285000</v>
      </c>
      <c r="D26" s="20">
        <v>8700000</v>
      </c>
      <c r="E26" s="21">
        <v>9135000</v>
      </c>
    </row>
    <row r="27" spans="1:5" s="2" customFormat="1">
      <c r="A27" s="18" t="s">
        <v>27</v>
      </c>
      <c r="B27" s="19" t="s">
        <v>28</v>
      </c>
      <c r="C27" s="20">
        <f>SUM(C28,C29)</f>
        <v>22540000</v>
      </c>
      <c r="D27" s="22">
        <f>SUM(D28,D29)</f>
        <v>22540000</v>
      </c>
      <c r="E27" s="21">
        <f>SUM(E28,E29)</f>
        <v>22540000</v>
      </c>
    </row>
    <row r="28" spans="1:5" s="2" customFormat="1" ht="33.75" customHeight="1">
      <c r="A28" s="18" t="s">
        <v>29</v>
      </c>
      <c r="B28" s="19" t="s">
        <v>30</v>
      </c>
      <c r="C28" s="20">
        <v>11820000</v>
      </c>
      <c r="D28" s="20">
        <v>11820000</v>
      </c>
      <c r="E28" s="20">
        <v>11820000</v>
      </c>
    </row>
    <row r="29" spans="1:5" s="2" customFormat="1" ht="30">
      <c r="A29" s="18" t="s">
        <v>31</v>
      </c>
      <c r="B29" s="19" t="s">
        <v>32</v>
      </c>
      <c r="C29" s="20">
        <v>10720000</v>
      </c>
      <c r="D29" s="20">
        <v>10720000</v>
      </c>
      <c r="E29" s="20">
        <v>10720000</v>
      </c>
    </row>
    <row r="30" spans="1:5" s="2" customFormat="1">
      <c r="A30" s="16" t="s">
        <v>33</v>
      </c>
      <c r="B30" s="13" t="s">
        <v>34</v>
      </c>
      <c r="C30" s="14">
        <f>SUM(C31,C32)</f>
        <v>6030000</v>
      </c>
      <c r="D30" s="14">
        <f>SUM(D31,D32)</f>
        <v>6030000</v>
      </c>
      <c r="E30" s="17">
        <f>SUM(E31,E32)</f>
        <v>6030000</v>
      </c>
    </row>
    <row r="31" spans="1:5" s="2" customFormat="1" ht="45">
      <c r="A31" s="18" t="s">
        <v>35</v>
      </c>
      <c r="B31" s="19" t="s">
        <v>36</v>
      </c>
      <c r="C31" s="20">
        <v>6000000</v>
      </c>
      <c r="D31" s="20">
        <v>6000000</v>
      </c>
      <c r="E31" s="20">
        <v>6000000</v>
      </c>
    </row>
    <row r="32" spans="1:5" s="2" customFormat="1" ht="30">
      <c r="A32" s="18" t="s">
        <v>37</v>
      </c>
      <c r="B32" s="19" t="s">
        <v>38</v>
      </c>
      <c r="C32" s="20">
        <v>30000</v>
      </c>
      <c r="D32" s="20">
        <v>30000</v>
      </c>
      <c r="E32" s="20">
        <v>30000</v>
      </c>
    </row>
    <row r="33" spans="1:5" s="2" customFormat="1" ht="18.75" customHeight="1">
      <c r="A33" s="16"/>
      <c r="B33" s="13" t="s">
        <v>39</v>
      </c>
      <c r="C33" s="14">
        <f>C34+C42+C44+C47+C52+C53</f>
        <v>28680000</v>
      </c>
      <c r="D33" s="14">
        <f>D34+D42+D44+D47+D52+D53</f>
        <v>28843000</v>
      </c>
      <c r="E33" s="14">
        <f>E34+E42+E44+E47+E52+E53</f>
        <v>28447000</v>
      </c>
    </row>
    <row r="34" spans="1:5" s="2" customFormat="1" ht="28.5">
      <c r="A34" s="16" t="s">
        <v>40</v>
      </c>
      <c r="B34" s="13" t="s">
        <v>41</v>
      </c>
      <c r="C34" s="14">
        <f>SUM(C35,C38,C40)</f>
        <v>22577000</v>
      </c>
      <c r="D34" s="14">
        <f>SUM(D35,D38,D40)</f>
        <v>22441000</v>
      </c>
      <c r="E34" s="17">
        <f>SUM(E35,E38,E40)</f>
        <v>22314000</v>
      </c>
    </row>
    <row r="35" spans="1:5" s="2" customFormat="1" ht="96.75" customHeight="1">
      <c r="A35" s="23" t="s">
        <v>42</v>
      </c>
      <c r="B35" s="24" t="s">
        <v>43</v>
      </c>
      <c r="C35" s="25">
        <f>SUM(C36,C37)</f>
        <v>20669000</v>
      </c>
      <c r="D35" s="25">
        <f>SUM(D36,D37)</f>
        <v>20669000</v>
      </c>
      <c r="E35" s="26">
        <f>SUM(E36,E37)</f>
        <v>20669000</v>
      </c>
    </row>
    <row r="36" spans="1:5" s="2" customFormat="1" ht="75">
      <c r="A36" s="18" t="s">
        <v>44</v>
      </c>
      <c r="B36" s="19" t="s">
        <v>45</v>
      </c>
      <c r="C36" s="20">
        <v>15847000</v>
      </c>
      <c r="D36" s="20">
        <v>15847000</v>
      </c>
      <c r="E36" s="20">
        <v>15847000</v>
      </c>
    </row>
    <row r="37" spans="1:5" s="2" customFormat="1" ht="45">
      <c r="A37" s="18" t="s">
        <v>46</v>
      </c>
      <c r="B37" s="19" t="s">
        <v>47</v>
      </c>
      <c r="C37" s="20">
        <v>4822000</v>
      </c>
      <c r="D37" s="20">
        <v>4822000</v>
      </c>
      <c r="E37" s="20">
        <v>4822000</v>
      </c>
    </row>
    <row r="38" spans="1:5" s="2" customFormat="1" ht="30">
      <c r="A38" s="23" t="s">
        <v>48</v>
      </c>
      <c r="B38" s="24" t="s">
        <v>49</v>
      </c>
      <c r="C38" s="25">
        <v>25000</v>
      </c>
      <c r="D38" s="25">
        <v>25000</v>
      </c>
      <c r="E38" s="25">
        <v>20000</v>
      </c>
    </row>
    <row r="39" spans="1:5" s="2" customFormat="1" ht="60">
      <c r="A39" s="18" t="s">
        <v>50</v>
      </c>
      <c r="B39" s="19" t="s">
        <v>51</v>
      </c>
      <c r="C39" s="20">
        <v>25000</v>
      </c>
      <c r="D39" s="20">
        <v>25000</v>
      </c>
      <c r="E39" s="20">
        <v>20000</v>
      </c>
    </row>
    <row r="40" spans="1:5" s="2" customFormat="1" ht="90">
      <c r="A40" s="23" t="s">
        <v>52</v>
      </c>
      <c r="B40" s="24" t="s">
        <v>53</v>
      </c>
      <c r="C40" s="25">
        <v>1883000</v>
      </c>
      <c r="D40" s="25">
        <v>1747000</v>
      </c>
      <c r="E40" s="26">
        <v>1625000</v>
      </c>
    </row>
    <row r="41" spans="1:5" s="2" customFormat="1" ht="90">
      <c r="A41" s="18" t="s">
        <v>54</v>
      </c>
      <c r="B41" s="19" t="s">
        <v>55</v>
      </c>
      <c r="C41" s="27">
        <v>1883000</v>
      </c>
      <c r="D41" s="27">
        <v>1747000</v>
      </c>
      <c r="E41" s="21">
        <v>1625000</v>
      </c>
    </row>
    <row r="42" spans="1:5" s="2" customFormat="1">
      <c r="A42" s="16" t="s">
        <v>56</v>
      </c>
      <c r="B42" s="13" t="s">
        <v>57</v>
      </c>
      <c r="C42" s="14">
        <v>220000</v>
      </c>
      <c r="D42" s="14">
        <v>220000</v>
      </c>
      <c r="E42" s="14">
        <v>220000</v>
      </c>
    </row>
    <row r="43" spans="1:5" s="2" customFormat="1">
      <c r="A43" s="18" t="s">
        <v>58</v>
      </c>
      <c r="B43" s="19" t="s">
        <v>59</v>
      </c>
      <c r="C43" s="20">
        <v>220000</v>
      </c>
      <c r="D43" s="20">
        <v>220000</v>
      </c>
      <c r="E43" s="20">
        <v>220000</v>
      </c>
    </row>
    <row r="44" spans="1:5" s="2" customFormat="1" ht="28.5">
      <c r="A44" s="16" t="s">
        <v>60</v>
      </c>
      <c r="B44" s="13" t="s">
        <v>61</v>
      </c>
      <c r="C44" s="14">
        <f>SUM(C45,C46)</f>
        <v>412000</v>
      </c>
      <c r="D44" s="14">
        <f>SUM(D45,D46)</f>
        <v>371000</v>
      </c>
      <c r="E44" s="17">
        <f>SUM(E45,E46)</f>
        <v>382000</v>
      </c>
    </row>
    <row r="45" spans="1:5" s="2" customFormat="1" ht="45">
      <c r="A45" s="18" t="s">
        <v>62</v>
      </c>
      <c r="B45" s="19" t="s">
        <v>63</v>
      </c>
      <c r="C45" s="20">
        <v>294000</v>
      </c>
      <c r="D45" s="20">
        <v>253000</v>
      </c>
      <c r="E45" s="21">
        <v>264000</v>
      </c>
    </row>
    <row r="46" spans="1:5" s="2" customFormat="1" ht="30">
      <c r="A46" s="18" t="s">
        <v>64</v>
      </c>
      <c r="B46" s="19" t="s">
        <v>65</v>
      </c>
      <c r="C46" s="20">
        <v>118000</v>
      </c>
      <c r="D46" s="20">
        <v>118000</v>
      </c>
      <c r="E46" s="20">
        <v>118000</v>
      </c>
    </row>
    <row r="47" spans="1:5" s="2" customFormat="1" ht="28.5">
      <c r="A47" s="16" t="s">
        <v>66</v>
      </c>
      <c r="B47" s="13" t="s">
        <v>67</v>
      </c>
      <c r="C47" s="14">
        <f>SUM(C48,C50)</f>
        <v>850000</v>
      </c>
      <c r="D47" s="14">
        <f>SUM(D48,D50)</f>
        <v>1100000</v>
      </c>
      <c r="E47" s="17">
        <f>SUM(E48,E50)</f>
        <v>750000</v>
      </c>
    </row>
    <row r="48" spans="1:5" s="2" customFormat="1" ht="90">
      <c r="A48" s="23" t="s">
        <v>68</v>
      </c>
      <c r="B48" s="24" t="s">
        <v>69</v>
      </c>
      <c r="C48" s="25">
        <v>150000</v>
      </c>
      <c r="D48" s="25">
        <v>400000</v>
      </c>
      <c r="E48" s="26">
        <v>50000</v>
      </c>
    </row>
    <row r="49" spans="1:5" s="2" customFormat="1" ht="99.75" customHeight="1">
      <c r="A49" s="18" t="s">
        <v>70</v>
      </c>
      <c r="B49" s="19" t="s">
        <v>71</v>
      </c>
      <c r="C49" s="20">
        <v>150000</v>
      </c>
      <c r="D49" s="20">
        <v>400000</v>
      </c>
      <c r="E49" s="21">
        <v>50000</v>
      </c>
    </row>
    <row r="50" spans="1:5" s="2" customFormat="1" ht="30">
      <c r="A50" s="23" t="s">
        <v>72</v>
      </c>
      <c r="B50" s="24" t="s">
        <v>73</v>
      </c>
      <c r="C50" s="25">
        <v>700000</v>
      </c>
      <c r="D50" s="25">
        <v>700000</v>
      </c>
      <c r="E50" s="25">
        <v>700000</v>
      </c>
    </row>
    <row r="51" spans="1:5" s="2" customFormat="1" ht="50.25" customHeight="1">
      <c r="A51" s="18" t="s">
        <v>74</v>
      </c>
      <c r="B51" s="19" t="s">
        <v>75</v>
      </c>
      <c r="C51" s="20">
        <v>700000</v>
      </c>
      <c r="D51" s="20">
        <v>700000</v>
      </c>
      <c r="E51" s="20">
        <v>700000</v>
      </c>
    </row>
    <row r="52" spans="1:5" s="2" customFormat="1">
      <c r="A52" s="16" t="s">
        <v>76</v>
      </c>
      <c r="B52" s="13" t="s">
        <v>77</v>
      </c>
      <c r="C52" s="14">
        <v>2760000</v>
      </c>
      <c r="D52" s="14">
        <v>2800000</v>
      </c>
      <c r="E52" s="17">
        <v>2820000</v>
      </c>
    </row>
    <row r="53" spans="1:5" s="2" customFormat="1">
      <c r="A53" s="16" t="s">
        <v>78</v>
      </c>
      <c r="B53" s="13" t="s">
        <v>79</v>
      </c>
      <c r="C53" s="14">
        <v>1861000</v>
      </c>
      <c r="D53" s="14">
        <v>1911000</v>
      </c>
      <c r="E53" s="17">
        <v>1961000</v>
      </c>
    </row>
    <row r="54" spans="1:5" s="2" customFormat="1">
      <c r="A54" s="18" t="s">
        <v>80</v>
      </c>
      <c r="B54" s="19" t="s">
        <v>79</v>
      </c>
      <c r="C54" s="20">
        <v>1861000</v>
      </c>
      <c r="D54" s="20">
        <v>1911000</v>
      </c>
      <c r="E54" s="21">
        <v>1961000</v>
      </c>
    </row>
    <row r="55" spans="1:5" s="2" customFormat="1">
      <c r="A55" s="18" t="s">
        <v>81</v>
      </c>
      <c r="B55" s="19" t="s">
        <v>82</v>
      </c>
      <c r="C55" s="20">
        <v>1861000</v>
      </c>
      <c r="D55" s="20">
        <v>1911000</v>
      </c>
      <c r="E55" s="21">
        <v>1961000</v>
      </c>
    </row>
    <row r="56" spans="1:5" s="9" customFormat="1">
      <c r="A56" s="16" t="s">
        <v>83</v>
      </c>
      <c r="B56" s="29" t="s">
        <v>84</v>
      </c>
      <c r="C56" s="14">
        <f t="shared" ref="C56:E56" si="0">C57</f>
        <v>853529566.4000001</v>
      </c>
      <c r="D56" s="14">
        <f t="shared" si="0"/>
        <v>791627230.19999993</v>
      </c>
      <c r="E56" s="14">
        <f t="shared" si="0"/>
        <v>836279690.08999991</v>
      </c>
    </row>
    <row r="57" spans="1:5" s="9" customFormat="1" ht="28.5">
      <c r="A57" s="16" t="s">
        <v>85</v>
      </c>
      <c r="B57" s="29" t="s">
        <v>86</v>
      </c>
      <c r="C57" s="14">
        <f>C58+C66+C79</f>
        <v>853529566.4000001</v>
      </c>
      <c r="D57" s="14">
        <f>D58+D66+D79</f>
        <v>791627230.19999993</v>
      </c>
      <c r="E57" s="14">
        <f>E58+E66+E79</f>
        <v>836279690.08999991</v>
      </c>
    </row>
    <row r="58" spans="1:5" s="6" customFormat="1" ht="28.5">
      <c r="A58" s="28" t="s">
        <v>87</v>
      </c>
      <c r="B58" s="29" t="s">
        <v>88</v>
      </c>
      <c r="C58" s="14">
        <f>C61+C62+C63+C64+C65+C59+C60</f>
        <v>262965083.40000004</v>
      </c>
      <c r="D58" s="14">
        <f t="shared" ref="D58:E58" si="1">D61+D62+D63+D64+D65+D59+D60</f>
        <v>173586093.13999999</v>
      </c>
      <c r="E58" s="14">
        <f t="shared" si="1"/>
        <v>189586399.41</v>
      </c>
    </row>
    <row r="59" spans="1:5" s="6" customFormat="1" ht="60">
      <c r="A59" s="40" t="s">
        <v>124</v>
      </c>
      <c r="B59" s="41" t="s">
        <v>125</v>
      </c>
      <c r="C59" s="20">
        <v>0</v>
      </c>
      <c r="D59" s="20">
        <v>3549887.2</v>
      </c>
      <c r="E59" s="20">
        <v>5349887.2</v>
      </c>
    </row>
    <row r="60" spans="1:5" s="6" customFormat="1" ht="60">
      <c r="A60" s="40" t="s">
        <v>126</v>
      </c>
      <c r="B60" s="41" t="s">
        <v>127</v>
      </c>
      <c r="C60" s="20">
        <v>149067.75</v>
      </c>
      <c r="D60" s="20">
        <v>0</v>
      </c>
      <c r="E60" s="20">
        <v>0</v>
      </c>
    </row>
    <row r="61" spans="1:5" s="4" customFormat="1" ht="51" customHeight="1">
      <c r="A61" s="30" t="s">
        <v>89</v>
      </c>
      <c r="B61" s="31" t="s">
        <v>95</v>
      </c>
      <c r="C61" s="39">
        <v>7428000</v>
      </c>
      <c r="D61" s="39">
        <v>7367366.1600000001</v>
      </c>
      <c r="E61" s="39">
        <v>7956190.7400000002</v>
      </c>
    </row>
    <row r="62" spans="1:5" s="4" customFormat="1" ht="49.5" customHeight="1">
      <c r="A62" s="32" t="s">
        <v>104</v>
      </c>
      <c r="B62" s="43" t="s">
        <v>133</v>
      </c>
      <c r="C62" s="39">
        <v>13101107.119999999</v>
      </c>
      <c r="D62" s="39">
        <v>13101107.119999999</v>
      </c>
      <c r="E62" s="39">
        <v>14556779.960000001</v>
      </c>
    </row>
    <row r="63" spans="1:5" s="4" customFormat="1" ht="45">
      <c r="A63" s="32" t="s">
        <v>132</v>
      </c>
      <c r="B63" s="43" t="s">
        <v>134</v>
      </c>
      <c r="C63" s="39">
        <v>61831672.340000004</v>
      </c>
      <c r="D63" s="39">
        <v>0</v>
      </c>
      <c r="E63" s="39">
        <v>0</v>
      </c>
    </row>
    <row r="64" spans="1:5" s="4" customFormat="1" ht="30">
      <c r="A64" s="32" t="s">
        <v>110</v>
      </c>
      <c r="B64" s="31" t="s">
        <v>111</v>
      </c>
      <c r="C64" s="39">
        <v>1799710.2</v>
      </c>
      <c r="D64" s="39">
        <v>108482401.09999999</v>
      </c>
      <c r="E64" s="39">
        <v>135013867.34999999</v>
      </c>
    </row>
    <row r="65" spans="1:5" s="5" customFormat="1">
      <c r="A65" s="33" t="s">
        <v>105</v>
      </c>
      <c r="B65" s="34" t="s">
        <v>96</v>
      </c>
      <c r="C65" s="35">
        <v>178655525.99000001</v>
      </c>
      <c r="D65" s="35">
        <v>41085331.560000002</v>
      </c>
      <c r="E65" s="35">
        <v>26709674.16</v>
      </c>
    </row>
    <row r="66" spans="1:5" s="7" customFormat="1" ht="28.5">
      <c r="A66" s="36" t="s">
        <v>106</v>
      </c>
      <c r="B66" s="34" t="s">
        <v>97</v>
      </c>
      <c r="C66" s="35">
        <f>C67+C68+C69+C71+C74+C75+C72+C76+C73</f>
        <v>561899483.00000012</v>
      </c>
      <c r="D66" s="35">
        <f t="shared" ref="D66:E66" si="2">D67+D68+D69+D71+D74+D75+D72+D76+D73</f>
        <v>589376137.05999994</v>
      </c>
      <c r="E66" s="35">
        <f t="shared" si="2"/>
        <v>617443290.67999995</v>
      </c>
    </row>
    <row r="67" spans="1:5" s="8" customFormat="1" ht="45">
      <c r="A67" s="37" t="s">
        <v>92</v>
      </c>
      <c r="B67" s="44" t="s">
        <v>93</v>
      </c>
      <c r="C67" s="45">
        <v>498472456.29000002</v>
      </c>
      <c r="D67" s="45">
        <v>530316197.01999998</v>
      </c>
      <c r="E67" s="46">
        <v>558299388.63999999</v>
      </c>
    </row>
    <row r="68" spans="1:5" s="4" customFormat="1" ht="90">
      <c r="A68" s="30" t="s">
        <v>94</v>
      </c>
      <c r="B68" s="31" t="s">
        <v>98</v>
      </c>
      <c r="C68" s="39">
        <v>9898126</v>
      </c>
      <c r="D68" s="39">
        <v>9898126</v>
      </c>
      <c r="E68" s="39">
        <v>9898126</v>
      </c>
    </row>
    <row r="69" spans="1:5" s="4" customFormat="1" ht="29.25" customHeight="1">
      <c r="A69" s="55" t="s">
        <v>121</v>
      </c>
      <c r="B69" s="54" t="s">
        <v>99</v>
      </c>
      <c r="C69" s="56">
        <v>427804</v>
      </c>
      <c r="D69" s="56">
        <v>25412</v>
      </c>
      <c r="E69" s="61">
        <v>22587</v>
      </c>
    </row>
    <row r="70" spans="1:5" s="4" customFormat="1" ht="48.75" customHeight="1">
      <c r="A70" s="55"/>
      <c r="B70" s="54"/>
      <c r="C70" s="56"/>
      <c r="D70" s="56"/>
      <c r="E70" s="62"/>
    </row>
    <row r="71" spans="1:5" ht="60">
      <c r="A71" s="30" t="s">
        <v>107</v>
      </c>
      <c r="B71" s="31" t="s">
        <v>100</v>
      </c>
      <c r="C71" s="39">
        <v>26941600</v>
      </c>
      <c r="D71" s="39">
        <v>26941600</v>
      </c>
      <c r="E71" s="39">
        <v>26941600</v>
      </c>
    </row>
    <row r="72" spans="1:5" s="4" customFormat="1" ht="34.5" customHeight="1">
      <c r="A72" s="30" t="s">
        <v>90</v>
      </c>
      <c r="B72" s="31" t="s">
        <v>91</v>
      </c>
      <c r="C72" s="39">
        <v>2941776</v>
      </c>
      <c r="D72" s="39">
        <v>2941776</v>
      </c>
      <c r="E72" s="39">
        <v>2941776</v>
      </c>
    </row>
    <row r="73" spans="1:5" s="4" customFormat="1" ht="34.5" customHeight="1">
      <c r="A73" s="30" t="s">
        <v>135</v>
      </c>
      <c r="B73" s="43" t="s">
        <v>129</v>
      </c>
      <c r="C73" s="42">
        <v>4044099.58</v>
      </c>
      <c r="D73" s="42">
        <v>0</v>
      </c>
      <c r="E73" s="42">
        <v>0</v>
      </c>
    </row>
    <row r="74" spans="1:5" s="4" customFormat="1" ht="49.5" customHeight="1">
      <c r="A74" s="30" t="s">
        <v>113</v>
      </c>
      <c r="B74" s="31" t="s">
        <v>114</v>
      </c>
      <c r="C74" s="39">
        <v>16214571.039999999</v>
      </c>
      <c r="D74" s="39">
        <v>16214571.039999999</v>
      </c>
      <c r="E74" s="39">
        <v>16214571.039999999</v>
      </c>
    </row>
    <row r="75" spans="1:5" s="4" customFormat="1">
      <c r="A75" s="30" t="s">
        <v>115</v>
      </c>
      <c r="B75" s="31" t="s">
        <v>116</v>
      </c>
      <c r="C75" s="39">
        <v>2233705</v>
      </c>
      <c r="D75" s="39">
        <v>2317154</v>
      </c>
      <c r="E75" s="39">
        <v>2403941</v>
      </c>
    </row>
    <row r="76" spans="1:5" s="4" customFormat="1">
      <c r="A76" s="33" t="s">
        <v>118</v>
      </c>
      <c r="B76" s="34" t="s">
        <v>130</v>
      </c>
      <c r="C76" s="35">
        <f>C77+C78</f>
        <v>725345.09</v>
      </c>
      <c r="D76" s="35">
        <f t="shared" ref="D76:E76" si="3">D77+D78</f>
        <v>721301</v>
      </c>
      <c r="E76" s="35">
        <f t="shared" si="3"/>
        <v>721301</v>
      </c>
    </row>
    <row r="77" spans="1:5" s="4" customFormat="1" ht="45">
      <c r="A77" s="30" t="s">
        <v>118</v>
      </c>
      <c r="B77" s="31" t="s">
        <v>128</v>
      </c>
      <c r="C77" s="39">
        <v>721301</v>
      </c>
      <c r="D77" s="39">
        <v>721301</v>
      </c>
      <c r="E77" s="39">
        <v>721301</v>
      </c>
    </row>
    <row r="78" spans="1:5" s="4" customFormat="1" ht="45">
      <c r="A78" s="30" t="s">
        <v>118</v>
      </c>
      <c r="B78" s="31" t="s">
        <v>131</v>
      </c>
      <c r="C78" s="39">
        <v>4044.09</v>
      </c>
      <c r="D78" s="39">
        <v>0</v>
      </c>
      <c r="E78" s="39">
        <v>0</v>
      </c>
    </row>
    <row r="79" spans="1:5" s="7" customFormat="1">
      <c r="A79" s="36" t="s">
        <v>108</v>
      </c>
      <c r="B79" s="34" t="s">
        <v>101</v>
      </c>
      <c r="C79" s="47">
        <f t="shared" ref="C79:D79" si="4">C80</f>
        <v>28665000</v>
      </c>
      <c r="D79" s="47">
        <f t="shared" si="4"/>
        <v>28665000</v>
      </c>
      <c r="E79" s="35">
        <f>E80</f>
        <v>29250000</v>
      </c>
    </row>
    <row r="80" spans="1:5" s="7" customFormat="1" ht="60">
      <c r="A80" s="38" t="s">
        <v>109</v>
      </c>
      <c r="B80" s="31" t="s">
        <v>102</v>
      </c>
      <c r="C80" s="48">
        <v>28665000</v>
      </c>
      <c r="D80" s="48">
        <v>28665000</v>
      </c>
      <c r="E80" s="39">
        <v>29250000</v>
      </c>
    </row>
    <row r="81" spans="1:5">
      <c r="A81" s="36"/>
      <c r="B81" s="49" t="s">
        <v>103</v>
      </c>
      <c r="C81" s="50">
        <f>C15+C56</f>
        <v>1472763566.4000001</v>
      </c>
      <c r="D81" s="50">
        <f>D15+D56</f>
        <v>1382030230.1999998</v>
      </c>
      <c r="E81" s="50">
        <f>E15+E56</f>
        <v>1419435690.0899999</v>
      </c>
    </row>
    <row r="82" spans="1:5">
      <c r="A82" s="3"/>
    </row>
  </sheetData>
  <mergeCells count="17">
    <mergeCell ref="D8:E8"/>
    <mergeCell ref="D7:E7"/>
    <mergeCell ref="A10:E10"/>
    <mergeCell ref="B69:B70"/>
    <mergeCell ref="A69:A70"/>
    <mergeCell ref="C69:C70"/>
    <mergeCell ref="D69:D70"/>
    <mergeCell ref="A13:A14"/>
    <mergeCell ref="B13:B14"/>
    <mergeCell ref="C13:E13"/>
    <mergeCell ref="E69:E70"/>
    <mergeCell ref="A11:E11"/>
    <mergeCell ref="D1:E1"/>
    <mergeCell ref="D2:E2"/>
    <mergeCell ref="D3:E3"/>
    <mergeCell ref="D4:E4"/>
    <mergeCell ref="D6:E6"/>
  </mergeCells>
  <printOptions horizontalCentered="1"/>
  <pageMargins left="0.59055118110236227" right="0.59055118110236227" top="0.74803149606299213" bottom="0.74803149606299213" header="0.31496062992125984" footer="0.31496062992125984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Шутова</cp:lastModifiedBy>
  <cp:lastPrinted>2022-03-22T23:53:01Z</cp:lastPrinted>
  <dcterms:created xsi:type="dcterms:W3CDTF">2020-12-03T23:57:01Z</dcterms:created>
  <dcterms:modified xsi:type="dcterms:W3CDTF">2022-03-30T00:48:06Z</dcterms:modified>
</cp:coreProperties>
</file>