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115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4" i="1"/>
  <c r="C25"/>
  <c r="C38"/>
  <c r="E35"/>
  <c r="C62"/>
  <c r="D62"/>
  <c r="E61"/>
  <c r="E27"/>
  <c r="D29"/>
  <c r="C29"/>
  <c r="E13"/>
  <c r="E14"/>
  <c r="E18"/>
  <c r="D44"/>
  <c r="E70"/>
  <c r="E19"/>
  <c r="E21"/>
  <c r="E23"/>
  <c r="E24"/>
  <c r="E28"/>
  <c r="E31"/>
  <c r="E34"/>
  <c r="E36"/>
  <c r="E37"/>
  <c r="E40"/>
  <c r="E41"/>
  <c r="E42"/>
  <c r="E43"/>
  <c r="E46"/>
  <c r="E47"/>
  <c r="E48"/>
  <c r="E49"/>
  <c r="E51"/>
  <c r="E54"/>
  <c r="E55"/>
  <c r="E58"/>
  <c r="E59"/>
  <c r="E60"/>
  <c r="E64"/>
  <c r="E67"/>
  <c r="D25"/>
  <c r="D65"/>
  <c r="E17"/>
  <c r="C52"/>
  <c r="C71"/>
  <c r="D71"/>
  <c r="C65"/>
  <c r="E12"/>
  <c r="D68"/>
  <c r="C68"/>
  <c r="D56"/>
  <c r="C56"/>
  <c r="D52"/>
  <c r="D38"/>
  <c r="D32"/>
  <c r="C32"/>
  <c r="C72" l="1"/>
  <c r="E62"/>
  <c r="E29"/>
  <c r="E68"/>
  <c r="E38"/>
  <c r="E65"/>
  <c r="E71"/>
  <c r="E32"/>
  <c r="E25"/>
  <c r="E56"/>
  <c r="D72"/>
  <c r="E52"/>
  <c r="E44"/>
  <c r="E72" l="1"/>
</calcChain>
</file>

<file path=xl/sharedStrings.xml><?xml version="1.0" encoding="utf-8"?>
<sst xmlns="http://schemas.openxmlformats.org/spreadsheetml/2006/main" count="109" uniqueCount="106">
  <si>
    <t>ОФИЦИАЛЬНО</t>
  </si>
  <si>
    <t>Разд./подраздел</t>
  </si>
  <si>
    <t>Наименование показателей</t>
  </si>
  <si>
    <t>ДОХОДЫ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</si>
  <si>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</si>
  <si>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</si>
  <si>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</si>
  <si>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</si>
  <si>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ВСЕГО ДОХОДЫ</t>
  </si>
  <si>
    <t>РАСХОДЫ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</si>
  <si>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</si>
  <si>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</si>
  <si>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</si>
  <si>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</si>
  <si>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</si>
  <si>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</si>
  <si>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Итого расходов по общегосударственным вопросам</t>
  </si>
  <si>
    <t>НАЦИОНАЛЬНАЯ ОБОРОНА</t>
  </si>
  <si>
    <t>Мобилизационная подготовка экономики</t>
  </si>
  <si>
    <t>Итого расходов на национальную оборону</t>
  </si>
  <si>
    <t>НАЦИОНАЛЬНАЯ 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</si>
  <si>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</si>
  <si>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Итого расходов по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</si>
  <si>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</si>
  <si>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</si>
  <si>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</si>
  <si>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</si>
  <si>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Итого расходов в области национальной экономики</t>
  </si>
  <si>
    <t>ЖИЛИЩНО- 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</si>
  <si>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</si>
  <si>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</si>
  <si>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</si>
  <si>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 коммунального хозяйства</t>
  </si>
  <si>
    <t>Итого расходов в области жилищно- 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</si>
  <si>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</si>
  <si>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</si>
  <si>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</si>
  <si>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</si>
  <si>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</si>
  <si>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Итого расходов в области образования</t>
  </si>
  <si>
    <t>КУЛЬТУРА, КИНЕМАТОГРАФИЯ</t>
  </si>
  <si>
    <t>Культура</t>
  </si>
  <si>
    <t>Итого расходов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</si>
  <si>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</si>
  <si>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</si>
  <si>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</si>
  <si>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</si>
  <si>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Итого расходов в области социальной политики</t>
  </si>
  <si>
    <t>ФИЗИЧЕСКАЯ КУЛЬТУРА И СПОРТ</t>
  </si>
  <si>
    <t>Итого расходов в области физической культуры и спорта</t>
  </si>
  <si>
    <t>СРЕДСТВА МАССОВОЙ ИНФОРМАЦИИ</t>
  </si>
  <si>
    <t>Итого расходов в области телевидения и радиовещания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</si>
  <si>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</si>
  <si>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</si>
  <si>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 расходов в области обслуживания государственного внутреннего и муниципального долга</t>
  </si>
  <si>
    <t>ВСЕГО РАСХОДОВ</t>
  </si>
  <si>
    <t>(тыс. рублей)</t>
  </si>
  <si>
    <t>Исполнение бюджета                (%)</t>
  </si>
  <si>
    <t>Финансовое управление администрации Лесозаводского городского округа</t>
  </si>
  <si>
    <t>Периодическая печать и издательства</t>
  </si>
  <si>
    <t>Массовый спорт</t>
  </si>
  <si>
    <t>Другме вопросы в области культуры, кинематографии</t>
  </si>
  <si>
    <t>Профессиональная подготовка, переподготовка и повышение квалификации</t>
  </si>
  <si>
    <t>Резервные фонды</t>
  </si>
  <si>
    <t>0105</t>
  </si>
  <si>
    <t>Судебная система</t>
  </si>
  <si>
    <t>0100</t>
  </si>
  <si>
    <t>0102</t>
  </si>
  <si>
    <t>0103</t>
  </si>
  <si>
    <t>0104</t>
  </si>
  <si>
    <t>0106</t>
  </si>
  <si>
    <t>0111</t>
  </si>
  <si>
    <t>0113</t>
  </si>
  <si>
    <t>0200</t>
  </si>
  <si>
    <t>0204</t>
  </si>
  <si>
    <t>0300</t>
  </si>
  <si>
    <t>0309</t>
  </si>
  <si>
    <t>0400</t>
  </si>
  <si>
    <t>0405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</si>
  <si>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</si>
  <si>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</si>
  <si>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</si>
  <si>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</si>
  <si>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</si>
  <si>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</si>
  <si>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</si>
  <si>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</si>
  <si>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</si>
  <si>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</si>
  <si>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0705</t>
  </si>
  <si>
    <t>0709</t>
  </si>
  <si>
    <t>0800</t>
  </si>
  <si>
    <t>0801</t>
  </si>
  <si>
    <t>0804</t>
  </si>
  <si>
    <t>0703</t>
  </si>
  <si>
    <t>Дополнительное образование детей</t>
  </si>
  <si>
    <t>0203</t>
  </si>
  <si>
    <t>Мобилизационная и вневойсковая подготовка</t>
  </si>
  <si>
    <t>Другие вопросы в области социальной политики</t>
  </si>
  <si>
    <t>0408</t>
  </si>
  <si>
    <t>Транспорт</t>
  </si>
  <si>
    <t>Предусмотрено бюджетом на 2025 год</t>
  </si>
  <si>
    <t>Кассовое исполнение бюджета за 1 квартал 2025 года</t>
  </si>
  <si>
    <t>С материалами по отчету об исполнениии бюджета городского округа за 1 квартал 2025 года можно ознакомиться на официальном сайте Лесозаводского муниципального округа www.mo-lgo.ru в разделе «Администрация. Органы администрации. Финансовое управление. Информация. Отчеты об исполнении бюджета».</t>
  </si>
  <si>
    <r>
      <t>В целях реализации Федерального закона от 06 октября 2003 года № 131- ФЗ «Об общих принципах организации местного самоуправления в Российской Федерации» представляется информация об исполнении бюджета Лесозаводского городского округа за 1 квартал 2025 года и о численности муниципальных служащих органов местного самоуправления, работников муниципальных учреждений, а также о расходах на оплату их труда за 1 квартал 2025 года, составляющих соответственно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1355,9 единиц и  254072 тыс. руб.
</t>
    </r>
  </si>
  <si>
    <t xml:space="preserve">ИНФОРМАЦИЯ ОБ ИСПОЛНЕНИИ РАСХОДОВ И ДОХОДОВ БЮДЖЕТА ЛЕСОЗАВОДСКОГО ГОРОДСКОГО ОКРУГА
по разделам и подразделам в соответствии с функциональной классификацией расходов Российской Федерации за 1 квартал 2025 года
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</si>
</sst>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2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3" fontId="2" fillId="2" borderId="6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3" fontId="1" fillId="2" borderId="6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workbookViewId="0">
      <selection activeCell="A4" sqref="A4:E4"/>
    </sheetView>
  </sheetViews>
  <sheetFormatPr defaultRowHeight="15"/>
  <cols>
    <col min="1" max="1" width="13.140625" style="9" customWidth="1"/>
    <col min="2" max="2" width="27.28515625" style="9" customWidth="1"/>
    <col min="3" max="3" width="15.42578125" style="9" customWidth="1"/>
    <col min="4" max="4" width="14.5703125" style="9" customWidth="1"/>
    <col min="5" max="5" width="15" style="9" customWidth="1"/>
    <col min="6" max="16384" width="9.140625" style="9"/>
  </cols>
  <sheetData>
    <row r="1" spans="1:5" ht="16.5" customHeight="1">
      <c r="A1" s="39" t="s">
        <v>0</v>
      </c>
      <c r="B1" s="39"/>
      <c r="C1" s="39"/>
      <c r="D1" s="39"/>
      <c r="E1" s="39"/>
    </row>
    <row r="2" spans="1:5" ht="114.75" customHeight="1">
      <c r="A2" s="38" t="s">
        <v>104</v>
      </c>
      <c r="B2" s="38"/>
      <c r="C2" s="38"/>
      <c r="D2" s="38"/>
      <c r="E2" s="38"/>
    </row>
    <row r="3" spans="1:5" ht="11.25" customHeight="1">
      <c r="A3" s="1"/>
      <c r="B3" s="1"/>
      <c r="C3" s="1"/>
      <c r="D3" s="1"/>
      <c r="E3" s="1"/>
    </row>
    <row r="4" spans="1:5" ht="72" customHeight="1">
      <c r="A4" s="41" t="s">
        <v>105</v>
      </c>
      <c r="B4" s="41"/>
      <c r="C4" s="41"/>
      <c r="D4" s="41"/>
      <c r="E4" s="41"/>
    </row>
    <row r="5" spans="1:5" ht="15.75" customHeight="1">
      <c r="A5" s="5"/>
      <c r="B5" s="5"/>
      <c r="C5" s="5"/>
      <c r="D5" s="5"/>
      <c r="E5" s="3" t="s">
        <v>56</v>
      </c>
    </row>
    <row r="6" spans="1:5" ht="15.75" customHeight="1">
      <c r="A6" s="40" t="s">
        <v>1</v>
      </c>
      <c r="B6" s="40" t="s">
        <v>2</v>
      </c>
      <c r="C6" s="40" t="s">
        <v>101</v>
      </c>
      <c r="D6" s="40" t="s">
        <v>102</v>
      </c>
      <c r="E6" s="40" t="s">
        <v>57</v>
      </c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  <row r="9" spans="1:5" ht="28.5" customHeight="1">
      <c r="A9" s="40"/>
      <c r="B9" s="40"/>
      <c r="C9" s="40"/>
      <c r="D9" s="40"/>
      <c r="E9" s="40"/>
    </row>
    <row r="10" spans="1:5">
      <c r="A10" s="8">
        <v>1</v>
      </c>
      <c r="B10" s="8">
        <v>2</v>
      </c>
      <c r="C10" s="8">
        <v>3</v>
      </c>
      <c r="D10" s="8">
        <v>4</v>
      </c>
      <c r="E10" s="8">
        <v>5</v>
      </c>
    </row>
    <row r="11" spans="1:5">
      <c r="A11" s="8"/>
      <c r="B11" s="6" t="s">
        <v>3</v>
      </c>
      <c r="C11" s="8"/>
      <c r="D11" s="8"/>
      <c r="E11" s="8"/>
    </row>
    <row r="12" spans="1:5" ht="31.5" customHeight="1">
      <c r="A12" s="12" t="s">
        <v>4</v>
      </c>
      <c r="B12" s="13" t="s">
        <v>5</v>
      </c>
      <c r="C12" s="19">
        <v>913214</v>
      </c>
      <c r="D12" s="19">
        <v>220328</v>
      </c>
      <c r="E12" s="20">
        <f>D12/C12%</f>
        <v>24.126655964538433</v>
      </c>
    </row>
    <row r="13" spans="1:5" ht="30">
      <c r="A13" s="12" t="s">
        <v>6</v>
      </c>
      <c r="B13" s="13" t="s">
        <v>7</v>
      </c>
      <c r="C13" s="19">
        <v>1129089</v>
      </c>
      <c r="D13" s="19">
        <v>183832</v>
      </c>
      <c r="E13" s="20">
        <f>D13/C13%</f>
        <v>16.281444598255764</v>
      </c>
    </row>
    <row r="14" spans="1:5">
      <c r="A14" s="12"/>
      <c r="B14" s="14" t="s">
        <v>8</v>
      </c>
      <c r="C14" s="21">
        <v>2042303</v>
      </c>
      <c r="D14" s="21">
        <v>404160</v>
      </c>
      <c r="E14" s="22">
        <f>D14/C14%</f>
        <v>19.789423998299959</v>
      </c>
    </row>
    <row r="15" spans="1:5">
      <c r="A15" s="12"/>
      <c r="B15" s="15" t="s">
        <v>9</v>
      </c>
      <c r="C15" s="19"/>
      <c r="D15" s="19"/>
      <c r="E15" s="22"/>
    </row>
    <row r="16" spans="1:5" ht="28.5">
      <c r="A16" s="16" t="s">
        <v>66</v>
      </c>
      <c r="B16" s="14" t="s">
        <v>10</v>
      </c>
      <c r="C16" s="21"/>
      <c r="D16" s="21"/>
      <c r="E16" s="22"/>
    </row>
    <row r="17" spans="1:7" ht="90" hidden="1">
      <c r="A17" s="17" t="s">
        <v>67</v>
      </c>
      <c r="B17" s="13" t="s">
        <v>11</v>
      </c>
      <c r="C17" s="19"/>
      <c r="D17" s="19"/>
      <c r="E17" s="22" t="e">
        <f t="shared" ref="E17" si="0">D17/C17%</f>
        <v>#DIV/0!</v>
      </c>
    </row>
    <row r="18" spans="1:7" ht="60" customHeight="1">
      <c r="A18" s="17" t="s">
        <v>67</v>
      </c>
      <c r="B18" s="13" t="s">
        <v>11</v>
      </c>
      <c r="C18" s="23">
        <v>3219</v>
      </c>
      <c r="D18" s="24">
        <v>656</v>
      </c>
      <c r="E18" s="20">
        <f>SUM(D18/C18*100)</f>
        <v>20.378999689344518</v>
      </c>
    </row>
    <row r="19" spans="1:7" ht="90">
      <c r="A19" s="17" t="s">
        <v>68</v>
      </c>
      <c r="B19" s="13" t="s">
        <v>12</v>
      </c>
      <c r="C19" s="19">
        <v>9725</v>
      </c>
      <c r="D19" s="19">
        <v>1915</v>
      </c>
      <c r="E19" s="20">
        <f t="shared" ref="E19:E72" si="1">SUM(D19/C19*100)</f>
        <v>19.691516709511568</v>
      </c>
    </row>
    <row r="20" spans="1:7" ht="120">
      <c r="A20" s="17" t="s">
        <v>69</v>
      </c>
      <c r="B20" s="13" t="s">
        <v>13</v>
      </c>
      <c r="C20" s="19">
        <v>70790</v>
      </c>
      <c r="D20" s="19">
        <v>13242</v>
      </c>
      <c r="E20" s="20">
        <v>99.9</v>
      </c>
    </row>
    <row r="21" spans="1:7">
      <c r="A21" s="17" t="s">
        <v>64</v>
      </c>
      <c r="B21" s="13" t="s">
        <v>65</v>
      </c>
      <c r="C21" s="19">
        <v>38</v>
      </c>
      <c r="D21" s="19">
        <v>33</v>
      </c>
      <c r="E21" s="20">
        <f t="shared" si="1"/>
        <v>86.842105263157904</v>
      </c>
    </row>
    <row r="22" spans="1:7" ht="90">
      <c r="A22" s="17" t="s">
        <v>70</v>
      </c>
      <c r="B22" s="13" t="s">
        <v>14</v>
      </c>
      <c r="C22" s="19">
        <v>16153</v>
      </c>
      <c r="D22" s="19">
        <v>2825</v>
      </c>
      <c r="E22" s="20">
        <v>99.9</v>
      </c>
      <c r="F22" s="2"/>
      <c r="G22" s="10"/>
    </row>
    <row r="23" spans="1:7">
      <c r="A23" s="17" t="s">
        <v>71</v>
      </c>
      <c r="B23" s="13" t="s">
        <v>63</v>
      </c>
      <c r="C23" s="19">
        <v>5952</v>
      </c>
      <c r="D23" s="19">
        <v>0</v>
      </c>
      <c r="E23" s="20">
        <f t="shared" si="1"/>
        <v>0</v>
      </c>
      <c r="F23" s="3"/>
      <c r="G23" s="10"/>
    </row>
    <row r="24" spans="1:7" ht="45">
      <c r="A24" s="17" t="s">
        <v>72</v>
      </c>
      <c r="B24" s="13" t="s">
        <v>15</v>
      </c>
      <c r="C24" s="31">
        <v>91846</v>
      </c>
      <c r="D24" s="31">
        <v>24887</v>
      </c>
      <c r="E24" s="28">
        <f t="shared" si="1"/>
        <v>27.096444047644969</v>
      </c>
    </row>
    <row r="25" spans="1:7" ht="42.75">
      <c r="A25" s="16"/>
      <c r="B25" s="30" t="s">
        <v>16</v>
      </c>
      <c r="C25" s="32">
        <f>SUM(C18:C24)</f>
        <v>197723</v>
      </c>
      <c r="D25" s="32">
        <f>SUM(D18:D24)</f>
        <v>43558</v>
      </c>
      <c r="E25" s="22">
        <f t="shared" si="1"/>
        <v>22.029809379788897</v>
      </c>
    </row>
    <row r="26" spans="1:7" ht="28.5">
      <c r="A26" s="16" t="s">
        <v>73</v>
      </c>
      <c r="B26" s="14" t="s">
        <v>17</v>
      </c>
      <c r="C26" s="27"/>
      <c r="D26" s="27"/>
      <c r="E26" s="29"/>
    </row>
    <row r="27" spans="1:7" ht="30">
      <c r="A27" s="17" t="s">
        <v>96</v>
      </c>
      <c r="B27" s="13" t="s">
        <v>97</v>
      </c>
      <c r="C27" s="35">
        <v>287</v>
      </c>
      <c r="D27" s="35">
        <v>287</v>
      </c>
      <c r="E27" s="29">
        <f>D27/C27*100</f>
        <v>100</v>
      </c>
    </row>
    <row r="28" spans="1:7" ht="30">
      <c r="A28" s="17" t="s">
        <v>74</v>
      </c>
      <c r="B28" s="13" t="s">
        <v>18</v>
      </c>
      <c r="C28" s="19">
        <v>250</v>
      </c>
      <c r="D28" s="19">
        <v>23</v>
      </c>
      <c r="E28" s="20">
        <f t="shared" si="1"/>
        <v>9.1999999999999993</v>
      </c>
    </row>
    <row r="29" spans="1:7" ht="28.5">
      <c r="A29" s="16"/>
      <c r="B29" s="14" t="s">
        <v>19</v>
      </c>
      <c r="C29" s="21">
        <f>C28+C27</f>
        <v>537</v>
      </c>
      <c r="D29" s="21">
        <f>D28+D27</f>
        <v>310</v>
      </c>
      <c r="E29" s="22">
        <f t="shared" si="1"/>
        <v>57.728119180633144</v>
      </c>
    </row>
    <row r="30" spans="1:7" ht="57">
      <c r="A30" s="16" t="s">
        <v>75</v>
      </c>
      <c r="B30" s="14" t="s">
        <v>20</v>
      </c>
      <c r="C30" s="21"/>
      <c r="D30" s="21"/>
      <c r="E30" s="20"/>
    </row>
    <row r="31" spans="1:7" ht="90">
      <c r="A31" s="17" t="s">
        <v>76</v>
      </c>
      <c r="B31" s="13" t="s">
        <v>21</v>
      </c>
      <c r="C31" s="19">
        <v>6386</v>
      </c>
      <c r="D31" s="19">
        <v>346</v>
      </c>
      <c r="E31" s="20">
        <f t="shared" si="1"/>
        <v>5.4181020983401194</v>
      </c>
    </row>
    <row r="32" spans="1:7" ht="71.25">
      <c r="A32" s="16"/>
      <c r="B32" s="14" t="s">
        <v>22</v>
      </c>
      <c r="C32" s="21">
        <f>SUM(C31)</f>
        <v>6386</v>
      </c>
      <c r="D32" s="21">
        <f>SUM(D31)</f>
        <v>346</v>
      </c>
      <c r="E32" s="22">
        <f t="shared" si="1"/>
        <v>5.4181020983401194</v>
      </c>
    </row>
    <row r="33" spans="1:5" ht="28.5">
      <c r="A33" s="16" t="s">
        <v>77</v>
      </c>
      <c r="B33" s="14" t="s">
        <v>23</v>
      </c>
      <c r="C33" s="21"/>
      <c r="D33" s="21"/>
      <c r="E33" s="20"/>
    </row>
    <row r="34" spans="1:5" ht="30">
      <c r="A34" s="17" t="s">
        <v>78</v>
      </c>
      <c r="B34" s="13" t="s">
        <v>24</v>
      </c>
      <c r="C34" s="19">
        <v>3704</v>
      </c>
      <c r="D34" s="19">
        <v>197</v>
      </c>
      <c r="E34" s="20">
        <f t="shared" si="1"/>
        <v>5.3185745140388772</v>
      </c>
    </row>
    <row r="35" spans="1:5">
      <c r="A35" s="17" t="s">
        <v>99</v>
      </c>
      <c r="B35" s="13" t="s">
        <v>100</v>
      </c>
      <c r="C35" s="19">
        <v>152634</v>
      </c>
      <c r="D35" s="19">
        <v>10724</v>
      </c>
      <c r="E35" s="20">
        <f>D35/C35*100</f>
        <v>7.0259575192945221</v>
      </c>
    </row>
    <row r="36" spans="1:5" ht="30">
      <c r="A36" s="17" t="s">
        <v>79</v>
      </c>
      <c r="B36" s="13" t="s">
        <v>25</v>
      </c>
      <c r="C36" s="19">
        <v>44366</v>
      </c>
      <c r="D36" s="19">
        <v>8219</v>
      </c>
      <c r="E36" s="20">
        <f t="shared" si="1"/>
        <v>18.525447414686923</v>
      </c>
    </row>
    <row r="37" spans="1:5" ht="30">
      <c r="A37" s="17" t="s">
        <v>80</v>
      </c>
      <c r="B37" s="13" t="s">
        <v>26</v>
      </c>
      <c r="C37" s="19">
        <v>1053</v>
      </c>
      <c r="D37" s="19">
        <v>0</v>
      </c>
      <c r="E37" s="20">
        <f t="shared" si="1"/>
        <v>0</v>
      </c>
    </row>
    <row r="38" spans="1:5" s="7" customFormat="1" ht="42.75">
      <c r="A38" s="16"/>
      <c r="B38" s="14" t="s">
        <v>27</v>
      </c>
      <c r="C38" s="21">
        <f>SUM(C34:C37)</f>
        <v>201757</v>
      </c>
      <c r="D38" s="21">
        <f>SUM(D34:D37)</f>
        <v>19140</v>
      </c>
      <c r="E38" s="22">
        <f t="shared" si="1"/>
        <v>9.4866596945830874</v>
      </c>
    </row>
    <row r="39" spans="1:5" ht="42.75">
      <c r="A39" s="16" t="s">
        <v>81</v>
      </c>
      <c r="B39" s="14" t="s">
        <v>28</v>
      </c>
      <c r="C39" s="25"/>
      <c r="D39" s="25"/>
      <c r="E39" s="20"/>
    </row>
    <row r="40" spans="1:5">
      <c r="A40" s="17" t="s">
        <v>82</v>
      </c>
      <c r="B40" s="18" t="s">
        <v>29</v>
      </c>
      <c r="C40" s="33">
        <v>4300</v>
      </c>
      <c r="D40" s="33">
        <v>704</v>
      </c>
      <c r="E40" s="26">
        <f t="shared" si="1"/>
        <v>16.372093023255811</v>
      </c>
    </row>
    <row r="41" spans="1:5">
      <c r="A41" s="17" t="s">
        <v>83</v>
      </c>
      <c r="B41" s="18" t="s">
        <v>30</v>
      </c>
      <c r="C41" s="33">
        <v>128660</v>
      </c>
      <c r="D41" s="33">
        <v>5626</v>
      </c>
      <c r="E41" s="26">
        <f t="shared" si="1"/>
        <v>4.3727654282605322</v>
      </c>
    </row>
    <row r="42" spans="1:5">
      <c r="A42" s="17" t="s">
        <v>84</v>
      </c>
      <c r="B42" s="18" t="s">
        <v>31</v>
      </c>
      <c r="C42" s="33">
        <v>60834</v>
      </c>
      <c r="D42" s="33">
        <v>8750</v>
      </c>
      <c r="E42" s="26">
        <f t="shared" si="1"/>
        <v>14.38340401749022</v>
      </c>
    </row>
    <row r="43" spans="1:5" ht="45">
      <c r="A43" s="17" t="s">
        <v>85</v>
      </c>
      <c r="B43" s="18" t="s">
        <v>32</v>
      </c>
      <c r="C43" s="34">
        <v>0.47</v>
      </c>
      <c r="D43" s="34">
        <v>0.12</v>
      </c>
      <c r="E43" s="26">
        <f t="shared" si="1"/>
        <v>25.531914893617021</v>
      </c>
    </row>
    <row r="44" spans="1:5" ht="57">
      <c r="A44" s="16"/>
      <c r="B44" s="14" t="s">
        <v>33</v>
      </c>
      <c r="C44" s="27">
        <f>SUM(C40:C43)</f>
        <v>193794.47</v>
      </c>
      <c r="D44" s="27">
        <f>SUM(D40:D43)</f>
        <v>15080.12</v>
      </c>
      <c r="E44" s="22">
        <f t="shared" si="1"/>
        <v>7.7815017115813472</v>
      </c>
    </row>
    <row r="45" spans="1:5">
      <c r="A45" s="16" t="s">
        <v>86</v>
      </c>
      <c r="B45" s="14" t="s">
        <v>34</v>
      </c>
      <c r="C45" s="21"/>
      <c r="D45" s="21"/>
      <c r="E45" s="20"/>
    </row>
    <row r="46" spans="1:5">
      <c r="A46" s="17" t="s">
        <v>87</v>
      </c>
      <c r="B46" s="13" t="s">
        <v>35</v>
      </c>
      <c r="C46" s="19">
        <v>434850</v>
      </c>
      <c r="D46" s="19">
        <v>81290</v>
      </c>
      <c r="E46" s="20">
        <f t="shared" si="1"/>
        <v>18.693802460618606</v>
      </c>
    </row>
    <row r="47" spans="1:5" s="7" customFormat="1">
      <c r="A47" s="17" t="s">
        <v>88</v>
      </c>
      <c r="B47" s="13" t="s">
        <v>36</v>
      </c>
      <c r="C47" s="19">
        <v>655187</v>
      </c>
      <c r="D47" s="19">
        <v>162014</v>
      </c>
      <c r="E47" s="20">
        <f t="shared" si="1"/>
        <v>24.727902110389856</v>
      </c>
    </row>
    <row r="48" spans="1:5" s="7" customFormat="1" ht="30">
      <c r="A48" s="17" t="s">
        <v>94</v>
      </c>
      <c r="B48" s="13" t="s">
        <v>95</v>
      </c>
      <c r="C48" s="19">
        <v>117258</v>
      </c>
      <c r="D48" s="19">
        <v>24354</v>
      </c>
      <c r="E48" s="20">
        <f t="shared" si="1"/>
        <v>20.76958501765338</v>
      </c>
    </row>
    <row r="49" spans="1:7" s="7" customFormat="1" ht="45">
      <c r="A49" s="17" t="s">
        <v>89</v>
      </c>
      <c r="B49" s="13" t="s">
        <v>62</v>
      </c>
      <c r="C49" s="19">
        <v>70</v>
      </c>
      <c r="D49" s="19">
        <v>4</v>
      </c>
      <c r="E49" s="20">
        <f t="shared" si="1"/>
        <v>5.7142857142857144</v>
      </c>
    </row>
    <row r="50" spans="1:7" s="7" customFormat="1" ht="30">
      <c r="A50" s="17" t="s">
        <v>90</v>
      </c>
      <c r="B50" s="13" t="s">
        <v>37</v>
      </c>
      <c r="C50" s="19">
        <v>12158</v>
      </c>
      <c r="D50" s="19">
        <v>442</v>
      </c>
      <c r="E50" s="20">
        <v>99.9</v>
      </c>
    </row>
    <row r="51" spans="1:7" s="7" customFormat="1" ht="30">
      <c r="A51" s="17" t="s">
        <v>90</v>
      </c>
      <c r="B51" s="13" t="s">
        <v>38</v>
      </c>
      <c r="C51" s="19">
        <v>57928</v>
      </c>
      <c r="D51" s="19">
        <v>13136</v>
      </c>
      <c r="E51" s="20">
        <f t="shared" si="1"/>
        <v>22.676425908023752</v>
      </c>
    </row>
    <row r="52" spans="1:7" s="7" customFormat="1" ht="28.5">
      <c r="A52" s="16"/>
      <c r="B52" s="14" t="s">
        <v>39</v>
      </c>
      <c r="C52" s="21">
        <f>SUM(C46:C51)</f>
        <v>1277451</v>
      </c>
      <c r="D52" s="21">
        <f>SUM(D46:D51)</f>
        <v>281240</v>
      </c>
      <c r="E52" s="22">
        <f t="shared" si="1"/>
        <v>22.015717236903804</v>
      </c>
    </row>
    <row r="53" spans="1:7" s="7" customFormat="1" ht="28.5">
      <c r="A53" s="16" t="s">
        <v>91</v>
      </c>
      <c r="B53" s="14" t="s">
        <v>40</v>
      </c>
      <c r="C53" s="21"/>
      <c r="D53" s="21"/>
      <c r="E53" s="20"/>
    </row>
    <row r="54" spans="1:7" s="7" customFormat="1">
      <c r="A54" s="17" t="s">
        <v>92</v>
      </c>
      <c r="B54" s="13" t="s">
        <v>41</v>
      </c>
      <c r="C54" s="19">
        <v>54157</v>
      </c>
      <c r="D54" s="19">
        <v>12840</v>
      </c>
      <c r="E54" s="20">
        <f t="shared" si="1"/>
        <v>23.70884650183725</v>
      </c>
    </row>
    <row r="55" spans="1:7" s="7" customFormat="1" ht="30">
      <c r="A55" s="17" t="s">
        <v>93</v>
      </c>
      <c r="B55" s="13" t="s">
        <v>61</v>
      </c>
      <c r="C55" s="19">
        <v>29855</v>
      </c>
      <c r="D55" s="19">
        <v>6714</v>
      </c>
      <c r="E55" s="20">
        <f t="shared" si="1"/>
        <v>22.48869536091107</v>
      </c>
    </row>
    <row r="56" spans="1:7" s="7" customFormat="1" ht="30.75" customHeight="1">
      <c r="A56" s="17"/>
      <c r="B56" s="14" t="s">
        <v>42</v>
      </c>
      <c r="C56" s="21">
        <f>SUM(C54:C55)</f>
        <v>84012</v>
      </c>
      <c r="D56" s="21">
        <f>SUM(D54:D55)</f>
        <v>19554</v>
      </c>
      <c r="E56" s="22">
        <f t="shared" si="1"/>
        <v>23.275246393372377</v>
      </c>
    </row>
    <row r="57" spans="1:7" s="7" customFormat="1" ht="28.5">
      <c r="A57" s="15">
        <v>1000</v>
      </c>
      <c r="B57" s="14" t="s">
        <v>43</v>
      </c>
      <c r="C57" s="19"/>
      <c r="D57" s="21"/>
      <c r="E57" s="20"/>
    </row>
    <row r="58" spans="1:7" s="7" customFormat="1">
      <c r="A58" s="12">
        <v>1001</v>
      </c>
      <c r="B58" s="13" t="s">
        <v>44</v>
      </c>
      <c r="C58" s="19">
        <v>5676</v>
      </c>
      <c r="D58" s="19">
        <v>1410</v>
      </c>
      <c r="E58" s="20">
        <f t="shared" si="1"/>
        <v>24.841437632135307</v>
      </c>
      <c r="F58" s="2"/>
      <c r="G58" s="11"/>
    </row>
    <row r="59" spans="1:7" s="7" customFormat="1" ht="30">
      <c r="A59" s="12">
        <v>1003</v>
      </c>
      <c r="B59" s="13" t="s">
        <v>45</v>
      </c>
      <c r="C59" s="19">
        <v>20817</v>
      </c>
      <c r="D59" s="19">
        <v>5038</v>
      </c>
      <c r="E59" s="20">
        <f t="shared" si="1"/>
        <v>24.201373877119661</v>
      </c>
      <c r="G59" s="11"/>
    </row>
    <row r="60" spans="1:7" s="7" customFormat="1">
      <c r="A60" s="12">
        <v>1004</v>
      </c>
      <c r="B60" s="13" t="s">
        <v>46</v>
      </c>
      <c r="C60" s="19">
        <v>57993</v>
      </c>
      <c r="D60" s="19">
        <v>16256</v>
      </c>
      <c r="E60" s="20">
        <f t="shared" si="1"/>
        <v>28.030969254910076</v>
      </c>
      <c r="F60" s="2"/>
      <c r="G60" s="11"/>
    </row>
    <row r="61" spans="1:7" s="7" customFormat="1" ht="30">
      <c r="A61" s="12">
        <v>1006</v>
      </c>
      <c r="B61" s="13" t="s">
        <v>98</v>
      </c>
      <c r="C61" s="19">
        <v>1751</v>
      </c>
      <c r="D61" s="19">
        <v>0</v>
      </c>
      <c r="E61" s="20">
        <f t="shared" si="1"/>
        <v>0</v>
      </c>
      <c r="F61" s="3"/>
      <c r="G61" s="11"/>
    </row>
    <row r="62" spans="1:7" s="7" customFormat="1" ht="28.5">
      <c r="A62" s="12"/>
      <c r="B62" s="14" t="s">
        <v>47</v>
      </c>
      <c r="C62" s="21">
        <f>SUM(C58:C61)</f>
        <v>86237</v>
      </c>
      <c r="D62" s="21">
        <f>SUM(D58:D61)</f>
        <v>22704</v>
      </c>
      <c r="E62" s="22">
        <f t="shared" si="1"/>
        <v>26.327446455697672</v>
      </c>
      <c r="G62" s="11"/>
    </row>
    <row r="63" spans="1:7" s="7" customFormat="1" ht="28.5">
      <c r="A63" s="15">
        <v>1100</v>
      </c>
      <c r="B63" s="14" t="s">
        <v>48</v>
      </c>
      <c r="C63" s="21"/>
      <c r="D63" s="21"/>
      <c r="E63" s="20"/>
    </row>
    <row r="64" spans="1:7" s="7" customFormat="1">
      <c r="A64" s="12">
        <v>1102</v>
      </c>
      <c r="B64" s="13" t="s">
        <v>60</v>
      </c>
      <c r="C64" s="19">
        <v>49335</v>
      </c>
      <c r="D64" s="19">
        <v>8783</v>
      </c>
      <c r="E64" s="20">
        <f t="shared" si="1"/>
        <v>17.802776933211717</v>
      </c>
    </row>
    <row r="65" spans="1:5" s="7" customFormat="1" ht="42.75">
      <c r="A65" s="12"/>
      <c r="B65" s="14" t="s">
        <v>49</v>
      </c>
      <c r="C65" s="21">
        <f>SUM(C64:C64)</f>
        <v>49335</v>
      </c>
      <c r="D65" s="21">
        <f>SUM(D64:D64)</f>
        <v>8783</v>
      </c>
      <c r="E65" s="22">
        <f t="shared" si="1"/>
        <v>17.802776933211717</v>
      </c>
    </row>
    <row r="66" spans="1:5" s="7" customFormat="1" ht="42.75">
      <c r="A66" s="15">
        <v>1200</v>
      </c>
      <c r="B66" s="14" t="s">
        <v>50</v>
      </c>
      <c r="C66" s="21"/>
      <c r="D66" s="21"/>
      <c r="E66" s="20"/>
    </row>
    <row r="67" spans="1:5" s="7" customFormat="1" ht="30">
      <c r="A67" s="12">
        <v>1202</v>
      </c>
      <c r="B67" s="13" t="s">
        <v>59</v>
      </c>
      <c r="C67" s="19">
        <v>4700</v>
      </c>
      <c r="D67" s="19">
        <v>1203</v>
      </c>
      <c r="E67" s="20">
        <f t="shared" si="1"/>
        <v>25.595744680851062</v>
      </c>
    </row>
    <row r="68" spans="1:5" s="7" customFormat="1" ht="42.75">
      <c r="A68" s="15"/>
      <c r="B68" s="14" t="s">
        <v>51</v>
      </c>
      <c r="C68" s="21">
        <f>SUM(C67:C67)</f>
        <v>4700</v>
      </c>
      <c r="D68" s="21">
        <f>SUM(D67:D67)</f>
        <v>1203</v>
      </c>
      <c r="E68" s="22">
        <f t="shared" si="1"/>
        <v>25.595744680851062</v>
      </c>
    </row>
    <row r="69" spans="1:5" s="7" customFormat="1" ht="57">
      <c r="A69" s="15">
        <v>1300</v>
      </c>
      <c r="B69" s="14" t="s">
        <v>52</v>
      </c>
      <c r="C69" s="21"/>
      <c r="D69" s="21"/>
      <c r="E69" s="20"/>
    </row>
    <row r="70" spans="1:5" s="7" customFormat="1" ht="45.75" customHeight="1">
      <c r="A70" s="12">
        <v>1301</v>
      </c>
      <c r="B70" s="13" t="s">
        <v>53</v>
      </c>
      <c r="C70" s="19">
        <v>2965</v>
      </c>
      <c r="D70" s="19">
        <v>10</v>
      </c>
      <c r="E70" s="20">
        <f t="shared" si="1"/>
        <v>0.33726812816188867</v>
      </c>
    </row>
    <row r="71" spans="1:5" s="7" customFormat="1" ht="71.25">
      <c r="A71" s="15"/>
      <c r="B71" s="14" t="s">
        <v>54</v>
      </c>
      <c r="C71" s="21">
        <f>SUM(C70)</f>
        <v>2965</v>
      </c>
      <c r="D71" s="21">
        <f>SUM(D70)</f>
        <v>10</v>
      </c>
      <c r="E71" s="20">
        <f t="shared" si="1"/>
        <v>0.33726812816188867</v>
      </c>
    </row>
    <row r="72" spans="1:5" s="7" customFormat="1">
      <c r="A72" s="15"/>
      <c r="B72" s="14" t="s">
        <v>55</v>
      </c>
      <c r="C72" s="21">
        <f>C25+C29+C32+C38+C44+C52+C56+C62+C65+C68+C71</f>
        <v>2104897.4699999997</v>
      </c>
      <c r="D72" s="21">
        <f>D25+D29+D32+D38+D44+D52+D56+D62+D65+D68+D71</f>
        <v>411928.12</v>
      </c>
      <c r="E72" s="22">
        <f t="shared" si="1"/>
        <v>19.569985040649037</v>
      </c>
    </row>
    <row r="73" spans="1:5">
      <c r="A73" s="7"/>
      <c r="B73" s="7"/>
      <c r="C73" s="7"/>
      <c r="D73" s="7"/>
      <c r="E73" s="7"/>
    </row>
    <row r="74" spans="1:5" ht="69.75" customHeight="1">
      <c r="A74" s="36" t="s">
        <v>103</v>
      </c>
      <c r="B74" s="36"/>
      <c r="C74" s="36"/>
      <c r="D74" s="36"/>
      <c r="E74" s="36"/>
    </row>
    <row r="76" spans="1:5" ht="34.5" customHeight="1">
      <c r="C76" s="37" t="s">
        <v>58</v>
      </c>
      <c r="D76" s="37"/>
      <c r="E76" s="37"/>
    </row>
  </sheetData>
  <mergeCells count="10">
    <mergeCell ref="A74:E74"/>
    <mergeCell ref="C76:E76"/>
    <mergeCell ref="A2:E2"/>
    <mergeCell ref="A1:E1"/>
    <mergeCell ref="A6:A9"/>
    <mergeCell ref="B6:B9"/>
    <mergeCell ref="A4:E4"/>
    <mergeCell ref="C6:C9"/>
    <mergeCell ref="D6:D9"/>
    <mergeCell ref="E6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0" workbookViewId="0">
      <selection activeCell="M7" sqref="M7"/>
    </sheetView>
  </sheetViews>
  <sheetFormatPr defaultRowHeight="15"/>
  <cols>
    <col min="1" max="1" width="22.28515625" style="4" customWidth="1"/>
    <col min="2" max="2" width="34.42578125" style="4" customWidth="1"/>
    <col min="3" max="16384" width="9.140625" style="4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Шутова</cp:lastModifiedBy>
  <cp:lastPrinted>2025-05-15T05:41:35Z</cp:lastPrinted>
  <dcterms:created xsi:type="dcterms:W3CDTF">2012-07-31T05:27:54Z</dcterms:created>
  <dcterms:modified xsi:type="dcterms:W3CDTF">2025-05-16T03:33:44Z</dcterms:modified>
</cp:coreProperties>
</file>