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без расшифровки (2)" sheetId="5" r:id="rId1"/>
  </sheets>
  <definedNames>
    <definedName name="_xlnm.Print_Area" localSheetId="0">'без расшифровки (2)'!$A$1:$G$62</definedName>
  </definedNames>
  <calcPr calcId="145621"/>
</workbook>
</file>

<file path=xl/calcChain.xml><?xml version="1.0" encoding="utf-8"?>
<calcChain xmlns="http://schemas.openxmlformats.org/spreadsheetml/2006/main">
  <c r="F8" i="5" l="1"/>
  <c r="G8" i="5"/>
  <c r="G60" i="5" l="1"/>
  <c r="G58" i="5"/>
  <c r="G55" i="5"/>
  <c r="G50" i="5"/>
  <c r="G46" i="5"/>
  <c r="G44" i="5"/>
  <c r="G42" i="5"/>
  <c r="G40" i="5"/>
  <c r="G38" i="5"/>
  <c r="G32" i="5"/>
  <c r="G26" i="5"/>
  <c r="G24" i="5"/>
  <c r="G16" i="5"/>
  <c r="G13" i="5"/>
  <c r="F60" i="5"/>
  <c r="F58" i="5"/>
  <c r="F55" i="5"/>
  <c r="F52" i="5"/>
  <c r="F50" i="5"/>
  <c r="F46" i="5"/>
  <c r="F44" i="5"/>
  <c r="F42" i="5"/>
  <c r="F40" i="5"/>
  <c r="F38" i="5"/>
  <c r="F32" i="5"/>
  <c r="F26" i="5"/>
  <c r="F24" i="5"/>
  <c r="F16" i="5"/>
  <c r="F13" i="5"/>
  <c r="C7" i="5"/>
  <c r="E7" i="5" l="1"/>
  <c r="G7" i="5" s="1"/>
  <c r="F9" i="5"/>
  <c r="G9" i="5"/>
  <c r="F11" i="5"/>
  <c r="G11" i="5"/>
  <c r="F12" i="5"/>
  <c r="G12" i="5"/>
  <c r="G59" i="5"/>
  <c r="F59" i="5"/>
  <c r="G57" i="5"/>
  <c r="F57" i="5"/>
  <c r="G56" i="5"/>
  <c r="F56" i="5"/>
  <c r="G54" i="5"/>
  <c r="F54" i="5"/>
  <c r="G53" i="5"/>
  <c r="F53" i="5"/>
  <c r="G51" i="5"/>
  <c r="F51" i="5"/>
  <c r="G49" i="5"/>
  <c r="F49" i="5"/>
  <c r="G48" i="5"/>
  <c r="F48" i="5"/>
  <c r="F47" i="5"/>
  <c r="G45" i="5"/>
  <c r="F45" i="5"/>
  <c r="G43" i="5"/>
  <c r="F43" i="5"/>
  <c r="G41" i="5"/>
  <c r="F41" i="5"/>
  <c r="G39" i="5"/>
  <c r="F39" i="5"/>
  <c r="F37" i="5"/>
  <c r="G34" i="5"/>
  <c r="F34" i="5"/>
  <c r="G33" i="5"/>
  <c r="F33" i="5"/>
  <c r="G31" i="5"/>
  <c r="F31" i="5"/>
  <c r="G30" i="5"/>
  <c r="F30" i="5"/>
  <c r="G29" i="5"/>
  <c r="F29" i="5"/>
  <c r="G28" i="5"/>
  <c r="F28" i="5"/>
  <c r="G27" i="5"/>
  <c r="F27" i="5"/>
  <c r="G25" i="5"/>
  <c r="F25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D7" i="5"/>
  <c r="G15" i="5"/>
  <c r="F15" i="5"/>
  <c r="G14" i="5"/>
  <c r="F14" i="5"/>
  <c r="D61" i="5" l="1"/>
  <c r="F7" i="5"/>
  <c r="C61" i="5" l="1"/>
  <c r="E61" i="5"/>
  <c r="F61" i="5" s="1"/>
  <c r="G61" i="5" l="1"/>
</calcChain>
</file>

<file path=xl/sharedStrings.xml><?xml version="1.0" encoding="utf-8"?>
<sst xmlns="http://schemas.openxmlformats.org/spreadsheetml/2006/main" count="111" uniqueCount="107">
  <si>
    <t>Муниципальная программа "Нет наркотикам" на 2021 - 2027 годы</t>
  </si>
  <si>
    <t>Мероприятия муниципальной программы "Нет наркотикам" на 2021-2027 годы.</t>
  </si>
  <si>
    <t>Муниципальные программы Лесозаводского городского округа - всего</t>
  </si>
  <si>
    <t>Муниципальная программа "Развитие образования Лесозаводского городского округа"</t>
  </si>
  <si>
    <t>Подпрограмма "Развитие системы дошкольного образования Лесозаводского городского округа"</t>
  </si>
  <si>
    <t>Подпрограмма "Развитие системы общего образования Лесозаводского городского округа"</t>
  </si>
  <si>
    <t>Подпрограмма "Развитие системы дополнительного образования, отдыха, оздоровления и занятости детей и подростков Лесозаводского городского округа"</t>
  </si>
  <si>
    <t xml:space="preserve">Муниципальная программа "Энергосбережение и повышение энергетической эффективности в Лесозаводском городском округе" </t>
  </si>
  <si>
    <t>Подпрограмма "Повышение энергетической эффективности в Лесозаводском городском округе"</t>
  </si>
  <si>
    <t>Подпрограмма "Развитие наружного освещения Лесозаводского городского округа "</t>
  </si>
  <si>
    <t>Уличное освещение</t>
  </si>
  <si>
    <t xml:space="preserve">Муниципальная программа "Обеспечение доступными и качественными услугами жилищно-коммунального комплекса населения Лесозаводского городского округа" </t>
  </si>
  <si>
    <t>Подпрограмма "Обеспечение населения Лесозаводского городского округа чистой питьевой водой"</t>
  </si>
  <si>
    <t>Подпрограмма "Капитальный ремонт жилищного фонда на территории Лесозаводского городского округа"</t>
  </si>
  <si>
    <t>Мероприятия муниципальной программы "Обеспечение доступными и качественными услугами жилищно-коммунального комплекса населения Лесозаводского городского округа"</t>
  </si>
  <si>
    <t>Муниципальная программа "Развитие культуры на территории Лесозаводского городского округа" на 2021 - 2027 годы</t>
  </si>
  <si>
    <t>Подпрограмма "Обеспечение деятельности муниципальных учреждений культуры, муниципальных образовательных учреждений в сфере культуры" на 2021 - 2027 годы</t>
  </si>
  <si>
    <t>Муниципальная программа "Обеспечение доступным жильём отдельных категорий граждан и стимулирование развития жилищного строительства на территории Лесозаводского городского округа"</t>
  </si>
  <si>
    <t>Подпрограмма "Обеспечение земельных участков, предоставляемых на бесплатной основе гражданам, имеющим трёх и более детей, под строительство индивидуальных жилых домов, инженерной и транспортной инфраструктурой</t>
  </si>
  <si>
    <t>Подпрограмма "Обеспечение жильем молодых семей Лесозаводского городского округа"</t>
  </si>
  <si>
    <t>Подпрограмма "О переселении граждан из аварийного жилищного фонда Лесозаводского городского округа на 2019-2025 годы"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</si>
  <si>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Лесозаводского городского округа"</t>
  </si>
  <si>
    <t>Подпрограмма "Обеспечение безопасности жизнедеятельности населения Лесозаводского городского округа"</t>
  </si>
  <si>
    <t>Мероприятия в области гражданской обороны, предупреждения и ликвидации чрезвычайных ситуаций и безопасности людей на водных объектах</t>
  </si>
  <si>
    <t>Подпрограмма "Профилактика экстремизма и терроризма, минимизация последствий проявлений экстремизма и терроризма на территории Лесозаводского городского округа"</t>
  </si>
  <si>
    <t>Подпрограмма " Защита от наводнений населённых пунктов Лесозаводского городского округа"</t>
  </si>
  <si>
    <t>Мероприятия муниципальной программы "Защита населения и территории Лесозаводского городского округа от чрезвычайных ситуаций, обеспечение пожарной безопасности и безопасности людей на водных объектах Лесозаводского городского округа"</t>
  </si>
  <si>
    <t>Муниципальная программа "Модернизация дорожной сети Лесозаводского городского округа"</t>
  </si>
  <si>
    <t>Мероприятия муниципальной программы "Модернизация дорожной сети Лесозаводского городского округа"</t>
  </si>
  <si>
    <t>Муниципальная программа "Развитие физической культуры и спорта на территории Лесозаводского городского округа"</t>
  </si>
  <si>
    <t>Мероприятия муниципальной программы Лесозаводского городского округа "Развитие физической культуры и спорта на территории Лесозаводского городского округа"</t>
  </si>
  <si>
    <t xml:space="preserve">Муниципальная программа "Обращение с твердыми коммунальными отходами в Лесозаводском городском округе" </t>
  </si>
  <si>
    <t xml:space="preserve">Мероприятия муниципальной программы "Обращение с твердыми коммунальными отходами в Лесозаводском городском округе" </t>
  </si>
  <si>
    <t>Муниципальная программа "Информатизация Лесозаводского городского округа" на 2021-2027 годы</t>
  </si>
  <si>
    <t>Мероприятия муниципальной программы "Информатизация Лесозаводского городского округа" на 2021-2027 годы</t>
  </si>
  <si>
    <t>Муниципальная программа "Экономическое развитие Лесозаводского городского округа"</t>
  </si>
  <si>
    <t>Подпрограмма "Управление муниципальными финансами Лесозаводского городского округа"</t>
  </si>
  <si>
    <t>Подпрограмма "Управление имуществом, находящимся в собственности и ведении Лесозаводского городского округа"</t>
  </si>
  <si>
    <t>Муниципальная программа "Развитие муниципальной службы в администрации Лесозаводского городского округа"</t>
  </si>
  <si>
    <t>Мероприятия муниципальной программы "Развитие муниципальной службы в администрации Лесозаводского городского округа"</t>
  </si>
  <si>
    <t>Муниципальная программа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</si>
  <si>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Подпрограмма "Доступная среда на территории Лесозаводского городского округа"</t>
  </si>
  <si>
    <t>Мероприятия муниципальной программы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</si>
  <si>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Муниципальная программа "Формирование современной городской среды на территории Лесозаводского городского округа"</t>
  </si>
  <si>
    <t>Подпрограмма "Благоустройство дворовых территорий, территорий детских и спортивных площадок на территории Лесозаводского городского округа на 2019-2024 годы"</t>
  </si>
  <si>
    <t>Мероприятия муниципальной программы "Формирование современной городской среды на территории Лесозаводского городского округа"</t>
  </si>
  <si>
    <t>Подпрограмма "Организация обеспечения населения твёрдым топливом на территории Лесозаводского городского округа"</t>
  </si>
  <si>
    <t>Подпрограмма "Благоустройство Лесозаводского городского округа"</t>
  </si>
  <si>
    <t xml:space="preserve">Код расхода по бюджетной классификации </t>
  </si>
  <si>
    <t xml:space="preserve"> Наименование показателя</t>
  </si>
  <si>
    <t>0200000000</t>
  </si>
  <si>
    <t>0210000000</t>
  </si>
  <si>
    <t>0220000000</t>
  </si>
  <si>
    <t>0230000000</t>
  </si>
  <si>
    <t>0300000000</t>
  </si>
  <si>
    <t>0380000000</t>
  </si>
  <si>
    <t>0390000000</t>
  </si>
  <si>
    <t>0400000000</t>
  </si>
  <si>
    <t>0410000000</t>
  </si>
  <si>
    <t>0440000000</t>
  </si>
  <si>
    <t>0450000000</t>
  </si>
  <si>
    <t>0460000000</t>
  </si>
  <si>
    <t>0490000000</t>
  </si>
  <si>
    <t>0500000000</t>
  </si>
  <si>
    <t>0590000000</t>
  </si>
  <si>
    <t>0600000000</t>
  </si>
  <si>
    <t>0610000000</t>
  </si>
  <si>
    <t>0620000000</t>
  </si>
  <si>
    <t>0630000000</t>
  </si>
  <si>
    <t>0640000000</t>
  </si>
  <si>
    <t>0650000000</t>
  </si>
  <si>
    <t>0700000000</t>
  </si>
  <si>
    <t>0710000000</t>
  </si>
  <si>
    <t>0720000000</t>
  </si>
  <si>
    <t>0790000000</t>
  </si>
  <si>
    <t>0800000000</t>
  </si>
  <si>
    <t>0890000000</t>
  </si>
  <si>
    <t>0900000000</t>
  </si>
  <si>
    <t>0990000000</t>
  </si>
  <si>
    <t>1000000000</t>
  </si>
  <si>
    <t>1090000000</t>
  </si>
  <si>
    <t>1190000000</t>
  </si>
  <si>
    <t>Подпрограмма "Развитие малого и среднегопредпринимательства на территори Лесозаводского городского округа"</t>
  </si>
  <si>
    <t>1200000000</t>
  </si>
  <si>
    <t>1220000000</t>
  </si>
  <si>
    <t>1230000000</t>
  </si>
  <si>
    <t>1240000000</t>
  </si>
  <si>
    <t>1400000000</t>
  </si>
  <si>
    <t>1490000000</t>
  </si>
  <si>
    <t>1500000000</t>
  </si>
  <si>
    <t>1510000000</t>
  </si>
  <si>
    <t>1590000000</t>
  </si>
  <si>
    <t>1600000000</t>
  </si>
  <si>
    <t>1610000000</t>
  </si>
  <si>
    <t>1690000000</t>
  </si>
  <si>
    <t>1700000000</t>
  </si>
  <si>
    <t>1790000000</t>
  </si>
  <si>
    <t xml:space="preserve">Непрограммные направления деятельности </t>
  </si>
  <si>
    <t>РАСХОДЫ - ВСЕГО</t>
  </si>
  <si>
    <t>Подпрограмма "Обеспечение жильем граждан, уволенных с воен-ной службы (службы), и приравненных к ним лиц</t>
  </si>
  <si>
    <t>1100000000</t>
  </si>
  <si>
    <t>Процент исполнения к уточненному плану, %</t>
  </si>
  <si>
    <t>Фактическое исполнение за 1 полугодие 2024 года, руб.</t>
  </si>
  <si>
    <t>Процент исполнения к  фактическому исполнению за 1 полугодие 2023 года, %</t>
  </si>
  <si>
    <t>Фактическое исполнение за 1 полугодие 2023 год, руб.</t>
  </si>
  <si>
    <t>Сводная бюджетная роспить по состоянию за 1 полугодие 2024 года, руб.</t>
  </si>
  <si>
    <t>Сведения об исполнении бюджета Лесозаводского городского округа по расходов в разрезе муниципальных программ и непрограммных направлений в 1 полугодии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</si>
</sst>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2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0" fillId="0" borderId="0" xfId="0" applyNumberFormat="1"/>
    <xf numFmtId="164" fontId="0" fillId="0" borderId="0" xfId="0" applyNumberFormat="1"/>
    <xf numFmtId="0" fontId="3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7" fillId="0" borderId="0" xfId="0" applyFont="1"/>
    <xf numFmtId="164" fontId="4" fillId="3" borderId="9" xfId="0" applyNumberFormat="1" applyFont="1" applyFill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4" fillId="3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64" fontId="4" fillId="3" borderId="4" xfId="0" applyNumberFormat="1" applyFont="1" applyFill="1" applyBorder="1" applyAlignment="1">
      <alignment horizontal="center" vertical="center"/>
    </xf>
    <xf numFmtId="49" fontId="6" fillId="3" borderId="13" xfId="0" applyNumberFormat="1" applyFont="1" applyFill="1" applyBorder="1" applyAlignment="1">
      <alignment horizontal="center" vertical="center"/>
    </xf>
    <xf numFmtId="49" fontId="6" fillId="3" borderId="10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9" fontId="6" fillId="3" borderId="4" xfId="0" applyNumberFormat="1" applyFont="1" applyFill="1" applyBorder="1" applyAlignment="1">
      <alignment horizontal="center" vertical="center"/>
    </xf>
    <xf numFmtId="0" fontId="10" fillId="0" borderId="2" xfId="0" applyFont="1" applyBorder="1"/>
    <xf numFmtId="164" fontId="6" fillId="3" borderId="16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/>
    <xf numFmtId="164" fontId="10" fillId="3" borderId="2" xfId="0" applyNumberFormat="1" applyFont="1" applyFill="1" applyBorder="1" applyAlignment="1">
      <alignment horizontal="center"/>
    </xf>
    <xf numFmtId="2" fontId="10" fillId="3" borderId="2" xfId="0" applyNumberFormat="1" applyFont="1" applyFill="1" applyBorder="1" applyAlignment="1">
      <alignment horizontal="center"/>
    </xf>
    <xf numFmtId="0" fontId="3" fillId="0" borderId="8" xfId="0" applyFont="1" applyBorder="1" applyAlignment="1">
      <alignment vertical="center" wrapText="1"/>
    </xf>
    <xf numFmtId="49" fontId="3" fillId="3" borderId="9" xfId="0" applyNumberFormat="1" applyFont="1" applyFill="1" applyBorder="1" applyAlignment="1">
      <alignment horizontal="center" vertic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6" fillId="2" borderId="15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0" fillId="3" borderId="0" xfId="0" applyFill="1"/>
    <xf numFmtId="0" fontId="9" fillId="0" borderId="4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9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7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zoomScaleNormal="100" workbookViewId="0">
      <selection activeCell="A2" sqref="A2:H2"/>
    </sheetView>
  </sheetViews>
  <sheetFormatPr defaultRowHeight="45" customHeight="1" x14ac:dyDescent="0.25"/>
  <cols>
    <col min="1" max="1" width="67.85546875" style="1" customWidth="1"/>
    <col min="2" max="2" width="19.85546875" style="12" customWidth="1"/>
    <col min="3" max="3" width="22" style="3" customWidth="1"/>
    <col min="4" max="4" width="21.42578125" style="44" customWidth="1"/>
    <col min="5" max="5" width="25.28515625" customWidth="1"/>
    <col min="6" max="6" width="20.140625" customWidth="1"/>
    <col min="7" max="7" width="20.5703125" customWidth="1"/>
  </cols>
  <sheetData>
    <row r="1" spans="1:9" ht="19.5" customHeight="1" x14ac:dyDescent="0.25">
      <c r="A1" s="47" t="s">
        <v>106</v>
      </c>
      <c r="B1" s="47"/>
      <c r="C1" s="47"/>
      <c r="D1" s="47"/>
      <c r="E1" s="47"/>
      <c r="F1" s="47"/>
      <c r="G1" s="47"/>
      <c r="H1" s="47"/>
    </row>
    <row r="2" spans="1:9" ht="2.25" customHeight="1" x14ac:dyDescent="0.25">
      <c r="A2" s="47"/>
      <c r="B2" s="47"/>
      <c r="C2" s="47"/>
      <c r="D2" s="47"/>
      <c r="E2" s="47"/>
      <c r="F2" s="47"/>
      <c r="G2" s="47"/>
      <c r="H2" s="47"/>
    </row>
    <row r="3" spans="1:9" ht="23.25" hidden="1" customHeight="1" x14ac:dyDescent="0.25">
      <c r="A3" s="47"/>
      <c r="B3" s="47"/>
      <c r="C3" s="47"/>
      <c r="D3" s="47"/>
      <c r="E3" s="47"/>
      <c r="F3" s="47"/>
      <c r="G3" s="47"/>
    </row>
    <row r="4" spans="1:9" ht="18.75" customHeight="1" thickBot="1" x14ac:dyDescent="0.3">
      <c r="A4" s="48"/>
      <c r="B4" s="48"/>
      <c r="C4" s="48"/>
      <c r="D4" s="48"/>
      <c r="E4" s="48"/>
      <c r="F4" s="48"/>
      <c r="G4" s="48"/>
    </row>
    <row r="5" spans="1:9" ht="57" customHeight="1" x14ac:dyDescent="0.25">
      <c r="A5" s="49" t="s">
        <v>49</v>
      </c>
      <c r="B5" s="51" t="s">
        <v>48</v>
      </c>
      <c r="C5" s="53" t="s">
        <v>104</v>
      </c>
      <c r="D5" s="55" t="s">
        <v>105</v>
      </c>
      <c r="E5" s="57" t="s">
        <v>102</v>
      </c>
      <c r="F5" s="45" t="s">
        <v>101</v>
      </c>
      <c r="G5" s="45" t="s">
        <v>103</v>
      </c>
    </row>
    <row r="6" spans="1:9" ht="66.75" customHeight="1" thickBot="1" x14ac:dyDescent="0.3">
      <c r="A6" s="50"/>
      <c r="B6" s="52"/>
      <c r="C6" s="54"/>
      <c r="D6" s="56"/>
      <c r="E6" s="58"/>
      <c r="F6" s="46"/>
      <c r="G6" s="46"/>
    </row>
    <row r="7" spans="1:9" ht="51" customHeight="1" thickBot="1" x14ac:dyDescent="0.3">
      <c r="A7" s="14" t="s">
        <v>2</v>
      </c>
      <c r="B7" s="13"/>
      <c r="C7" s="15">
        <f>C8+C13+C16+C24+C26+C32+C38+C40+C42+C44+C46+C50+C52+C55+C58</f>
        <v>718426861.79000008</v>
      </c>
      <c r="D7" s="7">
        <f>D8+D13+D16+D24+D26+D32+D38+D40+D42+D44+D46+D50+D52+D55+D58</f>
        <v>1623297191.0899999</v>
      </c>
      <c r="E7" s="7">
        <f>E8+E13+E16+E24+E26+E32+E38+E40+E42+E44+E46+E50+E52+E55+E58</f>
        <v>723550940.10000002</v>
      </c>
      <c r="F7" s="7">
        <f>(E7/D7*100)-100</f>
        <v>-55.427081124057437</v>
      </c>
      <c r="G7" s="7">
        <f>(E7/C7*100)</f>
        <v>100.71323590229255</v>
      </c>
    </row>
    <row r="8" spans="1:9" ht="59.25" customHeight="1" thickBot="1" x14ac:dyDescent="0.3">
      <c r="A8" s="31" t="s">
        <v>3</v>
      </c>
      <c r="B8" s="32" t="s">
        <v>50</v>
      </c>
      <c r="C8" s="33">
        <v>464881965.22000003</v>
      </c>
      <c r="D8" s="43">
        <v>968523247.60000002</v>
      </c>
      <c r="E8" s="33">
        <v>553954307.63999999</v>
      </c>
      <c r="F8" s="9">
        <f>(E8/D8*100)</f>
        <v>57.195767784892972</v>
      </c>
      <c r="G8" s="9">
        <f>(E8/C8*100)</f>
        <v>119.16020604882951</v>
      </c>
      <c r="I8" s="2"/>
    </row>
    <row r="9" spans="1:9" ht="21" hidden="1" customHeight="1" x14ac:dyDescent="0.25">
      <c r="A9" s="61" t="s">
        <v>4</v>
      </c>
      <c r="B9" s="59" t="s">
        <v>51</v>
      </c>
      <c r="C9" s="65"/>
      <c r="D9" s="63">
        <v>303752.5</v>
      </c>
      <c r="E9" s="65"/>
      <c r="F9" s="63">
        <f>(E9/D9*100)-100</f>
        <v>-100</v>
      </c>
      <c r="G9" s="63" t="e">
        <f>(E9/C9*100)-100</f>
        <v>#DIV/0!</v>
      </c>
    </row>
    <row r="10" spans="1:9" ht="36.75" hidden="1" customHeight="1" thickBot="1" x14ac:dyDescent="0.3">
      <c r="A10" s="62"/>
      <c r="B10" s="60"/>
      <c r="C10" s="66"/>
      <c r="D10" s="64"/>
      <c r="E10" s="66"/>
      <c r="F10" s="64"/>
      <c r="G10" s="64"/>
    </row>
    <row r="11" spans="1:9" ht="93.75" hidden="1" customHeight="1" thickBot="1" x14ac:dyDescent="0.3">
      <c r="A11" s="5" t="s">
        <v>5</v>
      </c>
      <c r="B11" s="17" t="s">
        <v>52</v>
      </c>
      <c r="C11" s="37"/>
      <c r="D11" s="8">
        <v>499358.2</v>
      </c>
      <c r="E11" s="37"/>
      <c r="F11" s="35">
        <f>(E11/D11*100)-100</f>
        <v>-100</v>
      </c>
      <c r="G11" s="22" t="e">
        <f>(E11/C11*100)-100</f>
        <v>#DIV/0!</v>
      </c>
    </row>
    <row r="12" spans="1:9" ht="54" hidden="1" customHeight="1" thickBot="1" x14ac:dyDescent="0.3">
      <c r="A12" s="24" t="s">
        <v>6</v>
      </c>
      <c r="B12" s="23" t="s">
        <v>53</v>
      </c>
      <c r="C12" s="18"/>
      <c r="D12" s="8">
        <v>49760</v>
      </c>
      <c r="E12" s="18"/>
      <c r="F12" s="35">
        <f>(E12/D12*100)-100</f>
        <v>-100</v>
      </c>
      <c r="G12" s="8" t="e">
        <f>(E12/C12*100)-100</f>
        <v>#DIV/0!</v>
      </c>
    </row>
    <row r="13" spans="1:9" ht="52.5" customHeight="1" thickBot="1" x14ac:dyDescent="0.3">
      <c r="A13" s="31" t="s">
        <v>7</v>
      </c>
      <c r="B13" s="32" t="s">
        <v>54</v>
      </c>
      <c r="C13" s="34">
        <v>3833134.02</v>
      </c>
      <c r="D13" s="34">
        <v>17382615.41</v>
      </c>
      <c r="E13" s="34">
        <v>4391393.51</v>
      </c>
      <c r="F13" s="34">
        <f>(E13/D13*100)</f>
        <v>25.263134496283492</v>
      </c>
      <c r="G13" s="34">
        <f>(E13/C13*100)</f>
        <v>114.56404829800341</v>
      </c>
    </row>
    <row r="14" spans="1:9" s="6" customFormat="1" ht="45" hidden="1" customHeight="1" thickBot="1" x14ac:dyDescent="0.3">
      <c r="A14" s="5" t="s">
        <v>9</v>
      </c>
      <c r="B14" s="11" t="s">
        <v>55</v>
      </c>
      <c r="C14" s="18"/>
      <c r="D14" s="8">
        <v>10694</v>
      </c>
      <c r="E14" s="18"/>
      <c r="F14" s="8">
        <f>(E14/D14*100)-100</f>
        <v>-100</v>
      </c>
      <c r="G14" s="8" t="e">
        <f>(E14/C14*100)-100</f>
        <v>#DIV/0!</v>
      </c>
    </row>
    <row r="15" spans="1:9" s="6" customFormat="1" ht="45" hidden="1" customHeight="1" thickBot="1" x14ac:dyDescent="0.3">
      <c r="A15" s="5" t="s">
        <v>8</v>
      </c>
      <c r="B15" s="11" t="s">
        <v>56</v>
      </c>
      <c r="C15" s="18"/>
      <c r="D15" s="8">
        <v>500</v>
      </c>
      <c r="E15" s="18"/>
      <c r="F15" s="8">
        <f>E15/D15</f>
        <v>0</v>
      </c>
      <c r="G15" s="8" t="e">
        <f>E15/C15</f>
        <v>#DIV/0!</v>
      </c>
    </row>
    <row r="16" spans="1:9" ht="75.75" customHeight="1" thickBot="1" x14ac:dyDescent="0.3">
      <c r="A16" s="31" t="s">
        <v>11</v>
      </c>
      <c r="B16" s="32" t="s">
        <v>57</v>
      </c>
      <c r="C16" s="34">
        <v>116366563.36</v>
      </c>
      <c r="D16" s="34">
        <v>175114579.83000001</v>
      </c>
      <c r="E16" s="34">
        <v>20993752.829999998</v>
      </c>
      <c r="F16" s="34">
        <f>(E16/D16*100)</f>
        <v>11.988580762595886</v>
      </c>
      <c r="G16" s="34">
        <f>(E16/C16*100)</f>
        <v>18.041052535900892</v>
      </c>
    </row>
    <row r="17" spans="1:7" ht="91.5" hidden="1" customHeight="1" thickBot="1" x14ac:dyDescent="0.3">
      <c r="A17" s="5" t="s">
        <v>12</v>
      </c>
      <c r="B17" s="11" t="s">
        <v>58</v>
      </c>
      <c r="C17" s="18"/>
      <c r="D17" s="8">
        <v>24069</v>
      </c>
      <c r="E17" s="18"/>
      <c r="F17" s="8">
        <f>(E17/D17*100)-100</f>
        <v>-100</v>
      </c>
      <c r="G17" s="8" t="e">
        <f>(E17/C17*100)-100</f>
        <v>#DIV/0!</v>
      </c>
    </row>
    <row r="18" spans="1:7" ht="38.25" hidden="1" customHeight="1" thickBot="1" x14ac:dyDescent="0.3">
      <c r="A18" s="5" t="s">
        <v>9</v>
      </c>
      <c r="B18" s="11"/>
      <c r="C18" s="18"/>
      <c r="D18" s="8"/>
      <c r="E18" s="18"/>
      <c r="F18" s="8" t="e">
        <f t="shared" ref="F18:F19" si="0">E18/D18</f>
        <v>#DIV/0!</v>
      </c>
      <c r="G18" s="8" t="e">
        <f t="shared" ref="G18:G19" si="1">E17/C17</f>
        <v>#DIV/0!</v>
      </c>
    </row>
    <row r="19" spans="1:7" ht="14.25" hidden="1" customHeight="1" thickBot="1" x14ac:dyDescent="0.3">
      <c r="A19" s="4" t="s">
        <v>10</v>
      </c>
      <c r="B19" s="16"/>
      <c r="C19" s="36"/>
      <c r="D19" s="10"/>
      <c r="E19" s="36"/>
      <c r="F19" s="8" t="e">
        <f t="shared" si="0"/>
        <v>#DIV/0!</v>
      </c>
      <c r="G19" s="8" t="e">
        <f t="shared" si="1"/>
        <v>#DIV/0!</v>
      </c>
    </row>
    <row r="20" spans="1:7" ht="39" hidden="1" customHeight="1" thickBot="1" x14ac:dyDescent="0.3">
      <c r="A20" s="5" t="s">
        <v>13</v>
      </c>
      <c r="B20" s="11" t="s">
        <v>59</v>
      </c>
      <c r="C20" s="18"/>
      <c r="D20" s="8">
        <v>4826</v>
      </c>
      <c r="E20" s="18"/>
      <c r="F20" s="8">
        <f t="shared" ref="F20:F33" si="2">(E20/D20*100)-100</f>
        <v>-100</v>
      </c>
      <c r="G20" s="8" t="e">
        <f t="shared" ref="G20:G33" si="3">(E20/C20*100)-100</f>
        <v>#DIV/0!</v>
      </c>
    </row>
    <row r="21" spans="1:7" ht="39" hidden="1" customHeight="1" thickBot="1" x14ac:dyDescent="0.3">
      <c r="A21" s="5" t="s">
        <v>47</v>
      </c>
      <c r="B21" s="11" t="s">
        <v>60</v>
      </c>
      <c r="C21" s="18"/>
      <c r="D21" s="8">
        <v>29478.799999999999</v>
      </c>
      <c r="E21" s="18"/>
      <c r="F21" s="8">
        <f t="shared" si="2"/>
        <v>-100</v>
      </c>
      <c r="G21" s="8" t="e">
        <f>(E21/C21*100)-100</f>
        <v>#DIV/0!</v>
      </c>
    </row>
    <row r="22" spans="1:7" ht="72.75" hidden="1" customHeight="1" thickBot="1" x14ac:dyDescent="0.3">
      <c r="A22" s="5" t="s">
        <v>46</v>
      </c>
      <c r="B22" s="11" t="s">
        <v>61</v>
      </c>
      <c r="C22" s="18"/>
      <c r="D22" s="8">
        <v>3695.2</v>
      </c>
      <c r="E22" s="18"/>
      <c r="F22" s="8">
        <f t="shared" si="2"/>
        <v>-100</v>
      </c>
      <c r="G22" s="8" t="e">
        <f t="shared" si="3"/>
        <v>#DIV/0!</v>
      </c>
    </row>
    <row r="23" spans="1:7" ht="49.5" hidden="1" customHeight="1" thickBot="1" x14ac:dyDescent="0.3">
      <c r="A23" s="5" t="s">
        <v>14</v>
      </c>
      <c r="B23" s="11" t="s">
        <v>62</v>
      </c>
      <c r="C23" s="18"/>
      <c r="D23" s="8">
        <v>400</v>
      </c>
      <c r="E23" s="18"/>
      <c r="F23" s="8">
        <f t="shared" si="2"/>
        <v>-100</v>
      </c>
      <c r="G23" s="8" t="e">
        <f t="shared" si="3"/>
        <v>#DIV/0!</v>
      </c>
    </row>
    <row r="24" spans="1:7" ht="52.5" customHeight="1" thickBot="1" x14ac:dyDescent="0.3">
      <c r="A24" s="31" t="s">
        <v>15</v>
      </c>
      <c r="B24" s="32" t="s">
        <v>63</v>
      </c>
      <c r="C24" s="34">
        <v>41674058.759999998</v>
      </c>
      <c r="D24" s="34">
        <v>93517647.849999994</v>
      </c>
      <c r="E24" s="34">
        <v>51409253.609999999</v>
      </c>
      <c r="F24" s="34">
        <f>(E24/D24*100)</f>
        <v>54.972782990071757</v>
      </c>
      <c r="G24" s="34">
        <f>(E24/C24*100)</f>
        <v>123.36032327944054</v>
      </c>
    </row>
    <row r="25" spans="1:7" s="1" customFormat="1" ht="65.25" hidden="1" customHeight="1" thickBot="1" x14ac:dyDescent="0.3">
      <c r="A25" s="5" t="s">
        <v>16</v>
      </c>
      <c r="B25" s="11" t="s">
        <v>64</v>
      </c>
      <c r="C25" s="18"/>
      <c r="D25" s="8">
        <v>136085.1</v>
      </c>
      <c r="E25" s="18"/>
      <c r="F25" s="8">
        <f t="shared" si="2"/>
        <v>-100</v>
      </c>
      <c r="G25" s="8" t="e">
        <f t="shared" si="3"/>
        <v>#DIV/0!</v>
      </c>
    </row>
    <row r="26" spans="1:7" ht="61.5" customHeight="1" thickBot="1" x14ac:dyDescent="0.3">
      <c r="A26" s="31" t="s">
        <v>17</v>
      </c>
      <c r="B26" s="32" t="s">
        <v>65</v>
      </c>
      <c r="C26" s="34">
        <v>17354461.539999999</v>
      </c>
      <c r="D26" s="34">
        <v>86315842.400000006</v>
      </c>
      <c r="E26" s="34">
        <v>32238825.309999999</v>
      </c>
      <c r="F26" s="34">
        <f>(E26/D26*100)</f>
        <v>37.349835689027579</v>
      </c>
      <c r="G26" s="34">
        <f>(E26/C26*100)</f>
        <v>185.76678530586091</v>
      </c>
    </row>
    <row r="27" spans="1:7" ht="70.5" hidden="1" customHeight="1" thickBot="1" x14ac:dyDescent="0.3">
      <c r="A27" s="5" t="s">
        <v>18</v>
      </c>
      <c r="B27" s="11" t="s">
        <v>66</v>
      </c>
      <c r="C27" s="18"/>
      <c r="D27" s="8">
        <v>15070</v>
      </c>
      <c r="E27" s="18"/>
      <c r="F27" s="8">
        <f t="shared" si="2"/>
        <v>-100</v>
      </c>
      <c r="G27" s="8" t="e">
        <f t="shared" si="3"/>
        <v>#DIV/0!</v>
      </c>
    </row>
    <row r="28" spans="1:7" ht="45" hidden="1" customHeight="1" thickBot="1" x14ac:dyDescent="0.3">
      <c r="A28" s="5" t="s">
        <v>19</v>
      </c>
      <c r="B28" s="11" t="s">
        <v>67</v>
      </c>
      <c r="C28" s="18"/>
      <c r="D28" s="8">
        <v>9566.9</v>
      </c>
      <c r="E28" s="18"/>
      <c r="F28" s="8">
        <f t="shared" si="2"/>
        <v>-100</v>
      </c>
      <c r="G28" s="8" t="e">
        <f t="shared" si="3"/>
        <v>#DIV/0!</v>
      </c>
    </row>
    <row r="29" spans="1:7" ht="45" hidden="1" customHeight="1" thickBot="1" x14ac:dyDescent="0.3">
      <c r="A29" s="5" t="s">
        <v>99</v>
      </c>
      <c r="B29" s="11" t="s">
        <v>68</v>
      </c>
      <c r="C29" s="18"/>
      <c r="D29" s="8">
        <v>4048.1</v>
      </c>
      <c r="E29" s="18"/>
      <c r="F29" s="8">
        <f t="shared" si="2"/>
        <v>-100</v>
      </c>
      <c r="G29" s="8" t="e">
        <f t="shared" si="3"/>
        <v>#DIV/0!</v>
      </c>
    </row>
    <row r="30" spans="1:7" ht="48" hidden="1" customHeight="1" thickBot="1" x14ac:dyDescent="0.3">
      <c r="A30" s="5" t="s">
        <v>99</v>
      </c>
      <c r="B30" s="11" t="s">
        <v>69</v>
      </c>
      <c r="C30" s="18"/>
      <c r="D30" s="8">
        <v>22350.9</v>
      </c>
      <c r="E30" s="18"/>
      <c r="F30" s="8">
        <f t="shared" si="2"/>
        <v>-100</v>
      </c>
      <c r="G30" s="8" t="e">
        <f t="shared" si="3"/>
        <v>#DIV/0!</v>
      </c>
    </row>
    <row r="31" spans="1:7" ht="53.25" hidden="1" customHeight="1" thickBot="1" x14ac:dyDescent="0.3">
      <c r="A31" s="5" t="s">
        <v>20</v>
      </c>
      <c r="B31" s="11" t="s">
        <v>70</v>
      </c>
      <c r="C31" s="18"/>
      <c r="D31" s="8">
        <v>40108.5</v>
      </c>
      <c r="E31" s="18"/>
      <c r="F31" s="8">
        <f t="shared" si="2"/>
        <v>-100</v>
      </c>
      <c r="G31" s="8" t="e">
        <f t="shared" si="3"/>
        <v>#DIV/0!</v>
      </c>
    </row>
    <row r="32" spans="1:7" ht="67.5" customHeight="1" thickBot="1" x14ac:dyDescent="0.3">
      <c r="A32" s="31" t="s">
        <v>21</v>
      </c>
      <c r="B32" s="32" t="s">
        <v>71</v>
      </c>
      <c r="C32" s="34">
        <v>368143.6</v>
      </c>
      <c r="D32" s="34">
        <v>4568477.75</v>
      </c>
      <c r="E32" s="34">
        <v>2607848.5</v>
      </c>
      <c r="F32" s="34">
        <f>(E32/D32*100)</f>
        <v>57.083532912029611</v>
      </c>
      <c r="G32" s="34">
        <f>(E32/C32*100)</f>
        <v>708.37806225614145</v>
      </c>
    </row>
    <row r="33" spans="1:7" s="1" customFormat="1" ht="39" hidden="1" customHeight="1" thickBot="1" x14ac:dyDescent="0.3">
      <c r="A33" s="5" t="s">
        <v>22</v>
      </c>
      <c r="B33" s="11" t="s">
        <v>72</v>
      </c>
      <c r="C33" s="18"/>
      <c r="D33" s="8">
        <v>3650</v>
      </c>
      <c r="E33" s="18"/>
      <c r="F33" s="8">
        <f t="shared" si="2"/>
        <v>-100</v>
      </c>
      <c r="G33" s="8" t="e">
        <f t="shared" si="3"/>
        <v>#DIV/0!</v>
      </c>
    </row>
    <row r="34" spans="1:7" s="1" customFormat="1" ht="45" hidden="1" customHeight="1" thickBot="1" x14ac:dyDescent="0.3">
      <c r="A34" s="5" t="s">
        <v>24</v>
      </c>
      <c r="B34" s="11" t="s">
        <v>73</v>
      </c>
      <c r="C34" s="18"/>
      <c r="D34" s="8">
        <v>38</v>
      </c>
      <c r="E34" s="18"/>
      <c r="F34" s="8">
        <f>E34/D34</f>
        <v>0</v>
      </c>
      <c r="G34" s="8" t="e">
        <f>E34/C34</f>
        <v>#DIV/0!</v>
      </c>
    </row>
    <row r="35" spans="1:7" s="1" customFormat="1" ht="35.25" hidden="1" customHeight="1" thickBot="1" x14ac:dyDescent="0.3">
      <c r="A35" s="5" t="s">
        <v>25</v>
      </c>
      <c r="B35" s="11" t="s">
        <v>71</v>
      </c>
      <c r="C35" s="18"/>
      <c r="D35" s="8"/>
      <c r="E35" s="18"/>
      <c r="F35" s="8"/>
      <c r="G35" s="8"/>
    </row>
    <row r="36" spans="1:7" ht="45" hidden="1" customHeight="1" thickBot="1" x14ac:dyDescent="0.3">
      <c r="A36" s="4" t="s">
        <v>23</v>
      </c>
      <c r="B36" s="11" t="s">
        <v>71</v>
      </c>
      <c r="C36" s="36"/>
      <c r="D36" s="10"/>
      <c r="E36" s="39"/>
      <c r="F36" s="10"/>
      <c r="G36" s="10"/>
    </row>
    <row r="37" spans="1:7" s="1" customFormat="1" ht="64.5" hidden="1" customHeight="1" thickBot="1" x14ac:dyDescent="0.3">
      <c r="A37" s="5" t="s">
        <v>26</v>
      </c>
      <c r="B37" s="11" t="s">
        <v>74</v>
      </c>
      <c r="C37" s="18"/>
      <c r="D37" s="8">
        <v>3227.2</v>
      </c>
      <c r="E37" s="18"/>
      <c r="F37" s="8">
        <f>(E37/D37*100)-100</f>
        <v>-100</v>
      </c>
      <c r="G37" s="8"/>
    </row>
    <row r="38" spans="1:7" ht="45.75" customHeight="1" thickBot="1" x14ac:dyDescent="0.3">
      <c r="A38" s="31" t="s">
        <v>27</v>
      </c>
      <c r="B38" s="32" t="s">
        <v>75</v>
      </c>
      <c r="C38" s="34">
        <v>29534923.960000001</v>
      </c>
      <c r="D38" s="34">
        <v>48932330</v>
      </c>
      <c r="E38" s="34">
        <v>20007881.48</v>
      </c>
      <c r="F38" s="34">
        <f>(E38/D38*100)</f>
        <v>40.888879560813884</v>
      </c>
      <c r="G38" s="34">
        <f>(E38/C38*100)</f>
        <v>67.743128464109986</v>
      </c>
    </row>
    <row r="39" spans="1:7" s="1" customFormat="1" ht="45" hidden="1" customHeight="1" thickBot="1" x14ac:dyDescent="0.3">
      <c r="A39" s="5" t="s">
        <v>28</v>
      </c>
      <c r="B39" s="11" t="s">
        <v>76</v>
      </c>
      <c r="C39" s="18"/>
      <c r="D39" s="8">
        <v>145761</v>
      </c>
      <c r="E39" s="18"/>
      <c r="F39" s="8">
        <f>(E39/D39*100)-100</f>
        <v>-100</v>
      </c>
      <c r="G39" s="8" t="e">
        <f t="shared" ref="G39:G59" si="4">(E39/C39*100)-100</f>
        <v>#DIV/0!</v>
      </c>
    </row>
    <row r="40" spans="1:7" ht="59.25" customHeight="1" thickBot="1" x14ac:dyDescent="0.3">
      <c r="A40" s="31" t="s">
        <v>29</v>
      </c>
      <c r="B40" s="32" t="s">
        <v>77</v>
      </c>
      <c r="C40" s="34">
        <v>13573258.880000001</v>
      </c>
      <c r="D40" s="34">
        <v>42775030.490000002</v>
      </c>
      <c r="E40" s="34">
        <v>15667127.27</v>
      </c>
      <c r="F40" s="34">
        <f>(E40/D40*100)</f>
        <v>36.626805616568006</v>
      </c>
      <c r="G40" s="34">
        <f>(E40/C40*100)</f>
        <v>115.42642344415373</v>
      </c>
    </row>
    <row r="41" spans="1:7" s="1" customFormat="1" ht="57" hidden="1" customHeight="1" thickBot="1" x14ac:dyDescent="0.3">
      <c r="A41" s="5" t="s">
        <v>30</v>
      </c>
      <c r="B41" s="11" t="s">
        <v>78</v>
      </c>
      <c r="C41" s="18"/>
      <c r="D41" s="8">
        <v>34702.6</v>
      </c>
      <c r="E41" s="18"/>
      <c r="F41" s="34">
        <f>(E41/D41*100)-100</f>
        <v>-100</v>
      </c>
      <c r="G41" s="34" t="e">
        <f t="shared" si="4"/>
        <v>#DIV/0!</v>
      </c>
    </row>
    <row r="42" spans="1:7" ht="50.25" customHeight="1" thickBot="1" x14ac:dyDescent="0.3">
      <c r="A42" s="31" t="s">
        <v>31</v>
      </c>
      <c r="B42" s="32" t="s">
        <v>79</v>
      </c>
      <c r="C42" s="34">
        <v>724864.44</v>
      </c>
      <c r="D42" s="34">
        <v>3142000</v>
      </c>
      <c r="E42" s="34">
        <v>1743201.34</v>
      </c>
      <c r="F42" s="34">
        <f>(E42/D42*100)</f>
        <v>55.48062826225334</v>
      </c>
      <c r="G42" s="34">
        <f>(E42/C42*100)</f>
        <v>240.48653014348452</v>
      </c>
    </row>
    <row r="43" spans="1:7" s="1" customFormat="1" ht="52.5" hidden="1" customHeight="1" thickBot="1" x14ac:dyDescent="0.3">
      <c r="A43" s="5" t="s">
        <v>32</v>
      </c>
      <c r="B43" s="11" t="s">
        <v>80</v>
      </c>
      <c r="C43" s="18"/>
      <c r="D43" s="8">
        <v>2777.7</v>
      </c>
      <c r="E43" s="18"/>
      <c r="F43" s="34">
        <f t="shared" ref="F43:F59" si="5">(E43/D43*100)-100</f>
        <v>-100</v>
      </c>
      <c r="G43" s="34" t="e">
        <f t="shared" si="4"/>
        <v>#DIV/0!</v>
      </c>
    </row>
    <row r="44" spans="1:7" ht="51" customHeight="1" thickBot="1" x14ac:dyDescent="0.3">
      <c r="A44" s="31" t="s">
        <v>33</v>
      </c>
      <c r="B44" s="32" t="s">
        <v>100</v>
      </c>
      <c r="C44" s="34">
        <v>389500</v>
      </c>
      <c r="D44" s="34">
        <v>1350000</v>
      </c>
      <c r="E44" s="34">
        <v>200438</v>
      </c>
      <c r="F44" s="34">
        <f>(E44/D44*100)</f>
        <v>14.84725925925926</v>
      </c>
      <c r="G44" s="34">
        <f>(E44/C44*100)</f>
        <v>51.460333761232349</v>
      </c>
    </row>
    <row r="45" spans="1:7" s="1" customFormat="1" ht="51" hidden="1" customHeight="1" thickBot="1" x14ac:dyDescent="0.3">
      <c r="A45" s="24" t="s">
        <v>34</v>
      </c>
      <c r="B45" s="11" t="s">
        <v>81</v>
      </c>
      <c r="C45" s="40"/>
      <c r="D45" s="42">
        <v>700</v>
      </c>
      <c r="E45" s="40"/>
      <c r="F45" s="34">
        <f t="shared" si="5"/>
        <v>-100</v>
      </c>
      <c r="G45" s="34" t="e">
        <f>(E45/C45*100)-100</f>
        <v>#DIV/0!</v>
      </c>
    </row>
    <row r="46" spans="1:7" ht="51.75" customHeight="1" thickBot="1" x14ac:dyDescent="0.3">
      <c r="A46" s="31" t="s">
        <v>35</v>
      </c>
      <c r="B46" s="32" t="s">
        <v>83</v>
      </c>
      <c r="C46" s="34">
        <v>8832979.7699999996</v>
      </c>
      <c r="D46" s="34">
        <v>36046656.200000003</v>
      </c>
      <c r="E46" s="34">
        <v>13336962.34</v>
      </c>
      <c r="F46" s="34">
        <f>(E46/D46*100)</f>
        <v>36.999166485794596</v>
      </c>
      <c r="G46" s="34">
        <f>(E46/C46*100)</f>
        <v>150.99052287312099</v>
      </c>
    </row>
    <row r="47" spans="1:7" ht="42" hidden="1" customHeight="1" thickBot="1" x14ac:dyDescent="0.3">
      <c r="A47" s="5" t="s">
        <v>82</v>
      </c>
      <c r="B47" s="11" t="s">
        <v>84</v>
      </c>
      <c r="C47" s="18"/>
      <c r="D47" s="8">
        <v>15</v>
      </c>
      <c r="E47" s="18"/>
      <c r="F47" s="34">
        <f t="shared" si="5"/>
        <v>-100</v>
      </c>
      <c r="G47" s="34"/>
    </row>
    <row r="48" spans="1:7" s="1" customFormat="1" ht="45" hidden="1" customHeight="1" thickBot="1" x14ac:dyDescent="0.3">
      <c r="A48" s="5" t="s">
        <v>36</v>
      </c>
      <c r="B48" s="11" t="s">
        <v>85</v>
      </c>
      <c r="C48" s="18"/>
      <c r="D48" s="8">
        <v>7497</v>
      </c>
      <c r="E48" s="18"/>
      <c r="F48" s="34">
        <f t="shared" si="5"/>
        <v>-100</v>
      </c>
      <c r="G48" s="34" t="e">
        <f t="shared" si="4"/>
        <v>#DIV/0!</v>
      </c>
    </row>
    <row r="49" spans="1:7" s="1" customFormat="1" ht="45.75" hidden="1" customHeight="1" thickBot="1" x14ac:dyDescent="0.3">
      <c r="A49" s="5" t="s">
        <v>37</v>
      </c>
      <c r="B49" s="11" t="s">
        <v>86</v>
      </c>
      <c r="C49" s="18"/>
      <c r="D49" s="8">
        <v>18698.3</v>
      </c>
      <c r="E49" s="18"/>
      <c r="F49" s="34">
        <f t="shared" si="5"/>
        <v>-100</v>
      </c>
      <c r="G49" s="34" t="e">
        <f>(E49/C49*100)-100</f>
        <v>#DIV/0!</v>
      </c>
    </row>
    <row r="50" spans="1:7" ht="53.25" customHeight="1" thickBot="1" x14ac:dyDescent="0.3">
      <c r="A50" s="31" t="s">
        <v>38</v>
      </c>
      <c r="B50" s="32" t="s">
        <v>87</v>
      </c>
      <c r="C50" s="34">
        <v>43500</v>
      </c>
      <c r="D50" s="34">
        <v>70000</v>
      </c>
      <c r="E50" s="34">
        <v>53700</v>
      </c>
      <c r="F50" s="34">
        <f>(E50/D50*100)</f>
        <v>76.714285714285708</v>
      </c>
      <c r="G50" s="34">
        <f>(E50/C50*100)</f>
        <v>123.44827586206897</v>
      </c>
    </row>
    <row r="51" spans="1:7" s="1" customFormat="1" ht="53.25" hidden="1" customHeight="1" thickBot="1" x14ac:dyDescent="0.3">
      <c r="A51" s="5" t="s">
        <v>39</v>
      </c>
      <c r="B51" s="11" t="s">
        <v>88</v>
      </c>
      <c r="C51" s="18"/>
      <c r="D51" s="8">
        <v>70</v>
      </c>
      <c r="E51" s="18"/>
      <c r="F51" s="34">
        <f t="shared" si="5"/>
        <v>-100</v>
      </c>
      <c r="G51" s="34" t="e">
        <f t="shared" si="4"/>
        <v>#DIV/0!</v>
      </c>
    </row>
    <row r="52" spans="1:7" ht="75" customHeight="1" thickBot="1" x14ac:dyDescent="0.3">
      <c r="A52" s="31" t="s">
        <v>40</v>
      </c>
      <c r="B52" s="32" t="s">
        <v>89</v>
      </c>
      <c r="C52" s="34">
        <v>1910338</v>
      </c>
      <c r="D52" s="34">
        <v>2255591.11</v>
      </c>
      <c r="E52" s="34">
        <v>1392532.6</v>
      </c>
      <c r="F52" s="34">
        <f>(E52/D52*100)</f>
        <v>61.736925359667708</v>
      </c>
      <c r="G52" s="34">
        <v>0</v>
      </c>
    </row>
    <row r="53" spans="1:7" ht="44.25" hidden="1" customHeight="1" thickBot="1" x14ac:dyDescent="0.3">
      <c r="A53" s="5" t="s">
        <v>41</v>
      </c>
      <c r="B53" s="11" t="s">
        <v>90</v>
      </c>
      <c r="C53" s="18"/>
      <c r="D53" s="8">
        <v>98.5</v>
      </c>
      <c r="E53" s="18"/>
      <c r="F53" s="34">
        <f t="shared" si="5"/>
        <v>-100</v>
      </c>
      <c r="G53" s="34" t="e">
        <f t="shared" si="4"/>
        <v>#DIV/0!</v>
      </c>
    </row>
    <row r="54" spans="1:7" s="1" customFormat="1" ht="79.5" hidden="1" customHeight="1" thickBot="1" x14ac:dyDescent="0.3">
      <c r="A54" s="5" t="s">
        <v>42</v>
      </c>
      <c r="B54" s="11" t="s">
        <v>91</v>
      </c>
      <c r="C54" s="18"/>
      <c r="D54" s="8">
        <v>230</v>
      </c>
      <c r="E54" s="18"/>
      <c r="F54" s="34">
        <f t="shared" si="5"/>
        <v>-100</v>
      </c>
      <c r="G54" s="34" t="e">
        <f>(E54/C54*100)-100</f>
        <v>#DIV/0!</v>
      </c>
    </row>
    <row r="55" spans="1:7" ht="45" customHeight="1" thickBot="1" x14ac:dyDescent="0.3">
      <c r="A55" s="31" t="s">
        <v>43</v>
      </c>
      <c r="B55" s="32" t="s">
        <v>92</v>
      </c>
      <c r="C55" s="34">
        <v>18926580.239999998</v>
      </c>
      <c r="D55" s="34">
        <v>143186172.44999999</v>
      </c>
      <c r="E55" s="34">
        <v>5518815.3700000001</v>
      </c>
      <c r="F55" s="34">
        <f>(E55/D55*100)</f>
        <v>3.8542935226005479</v>
      </c>
      <c r="G55" s="34">
        <f>(E55/C55*100)</f>
        <v>29.159073113146828</v>
      </c>
    </row>
    <row r="56" spans="1:7" s="1" customFormat="1" ht="57" hidden="1" customHeight="1" thickBot="1" x14ac:dyDescent="0.3">
      <c r="A56" s="5" t="s">
        <v>44</v>
      </c>
      <c r="B56" s="11" t="s">
        <v>93</v>
      </c>
      <c r="C56" s="18"/>
      <c r="D56" s="8">
        <v>14582.1</v>
      </c>
      <c r="E56" s="18"/>
      <c r="F56" s="34">
        <f t="shared" si="5"/>
        <v>-100</v>
      </c>
      <c r="G56" s="34" t="e">
        <f>(E56/C56*100)-100</f>
        <v>#DIV/0!</v>
      </c>
    </row>
    <row r="57" spans="1:7" s="1" customFormat="1" ht="45" hidden="1" customHeight="1" thickBot="1" x14ac:dyDescent="0.3">
      <c r="A57" s="5" t="s">
        <v>45</v>
      </c>
      <c r="B57" s="11" t="s">
        <v>94</v>
      </c>
      <c r="C57" s="18"/>
      <c r="D57" s="8">
        <v>13167</v>
      </c>
      <c r="E57" s="18"/>
      <c r="F57" s="34">
        <f t="shared" si="5"/>
        <v>-100</v>
      </c>
      <c r="G57" s="34" t="e">
        <f t="shared" si="4"/>
        <v>#DIV/0!</v>
      </c>
    </row>
    <row r="58" spans="1:7" ht="31.5" customHeight="1" thickBot="1" x14ac:dyDescent="0.3">
      <c r="A58" s="31" t="s">
        <v>0</v>
      </c>
      <c r="B58" s="32" t="s">
        <v>95</v>
      </c>
      <c r="C58" s="34">
        <v>12590</v>
      </c>
      <c r="D58" s="34">
        <v>117000</v>
      </c>
      <c r="E58" s="34">
        <v>34900.300000000003</v>
      </c>
      <c r="F58" s="34">
        <f>(E58/D58*100)</f>
        <v>29.829316239316238</v>
      </c>
      <c r="G58" s="34">
        <f>(E58/C58*100)</f>
        <v>277.20651310563943</v>
      </c>
    </row>
    <row r="59" spans="1:7" s="1" customFormat="1" ht="42" hidden="1" customHeight="1" thickBot="1" x14ac:dyDescent="0.3">
      <c r="A59" s="19" t="s">
        <v>1</v>
      </c>
      <c r="B59" s="20" t="s">
        <v>96</v>
      </c>
      <c r="C59" s="38">
        <v>117</v>
      </c>
      <c r="D59" s="41">
        <v>117</v>
      </c>
      <c r="E59" s="38">
        <v>117</v>
      </c>
      <c r="F59" s="7">
        <f t="shared" si="5"/>
        <v>0</v>
      </c>
      <c r="G59" s="7">
        <f t="shared" si="4"/>
        <v>0</v>
      </c>
    </row>
    <row r="60" spans="1:7" ht="65.25" customHeight="1" x14ac:dyDescent="0.25">
      <c r="A60" s="25" t="s">
        <v>97</v>
      </c>
      <c r="B60" s="26">
        <v>9900000000</v>
      </c>
      <c r="C60" s="27">
        <v>113482619.26000001</v>
      </c>
      <c r="D60" s="27">
        <v>285386093.88</v>
      </c>
      <c r="E60" s="27">
        <v>132347581.17</v>
      </c>
      <c r="F60" s="27">
        <f>(E60/D60*100)</f>
        <v>46.37492295810668</v>
      </c>
      <c r="G60" s="27">
        <f>(E60/C60*100)</f>
        <v>116.62365746668087</v>
      </c>
    </row>
    <row r="61" spans="1:7" ht="36" customHeight="1" x14ac:dyDescent="0.25">
      <c r="A61" s="21" t="s">
        <v>98</v>
      </c>
      <c r="B61" s="28"/>
      <c r="C61" s="29">
        <f>C7+C60</f>
        <v>831909481.05000007</v>
      </c>
      <c r="D61" s="29">
        <f>D7+D60</f>
        <v>1908683284.9699998</v>
      </c>
      <c r="E61" s="29">
        <f>E7+E60</f>
        <v>855898521.26999998</v>
      </c>
      <c r="F61" s="30">
        <f>(E61/D61*100)</f>
        <v>44.842354308323749</v>
      </c>
      <c r="G61" s="30">
        <f>(E61/C61*100)</f>
        <v>102.88361183114803</v>
      </c>
    </row>
  </sheetData>
  <mergeCells count="18">
    <mergeCell ref="B9:B10"/>
    <mergeCell ref="A9:A10"/>
    <mergeCell ref="G9:G10"/>
    <mergeCell ref="F9:F10"/>
    <mergeCell ref="E9:E10"/>
    <mergeCell ref="D9:D10"/>
    <mergeCell ref="C9:C10"/>
    <mergeCell ref="G5:G6"/>
    <mergeCell ref="A1:H1"/>
    <mergeCell ref="A2:H2"/>
    <mergeCell ref="A3:G3"/>
    <mergeCell ref="A4:G4"/>
    <mergeCell ref="A5:A6"/>
    <mergeCell ref="B5:B6"/>
    <mergeCell ref="C5:C6"/>
    <mergeCell ref="D5:D6"/>
    <mergeCell ref="E5:E6"/>
    <mergeCell ref="F5:F6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расшифровки (2)</vt:lpstr>
      <vt:lpstr>'без расшифровки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2024-07-18T05:03:55Z</dcterms:modified>
</cp:coreProperties>
</file>